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SRP_spreadsheet" sheetId="1" r:id="rId3"/>
    <sheet state="visible" name="Supporting_Calculations" sheetId="2" r:id="rId4"/>
    <sheet state="visible" name="Reciepts - Documentation" sheetId="3" r:id="rId5"/>
  </sheets>
  <definedNames/>
  <calcPr/>
</workbook>
</file>

<file path=xl/sharedStrings.xml><?xml version="1.0" encoding="utf-8"?>
<sst xmlns="http://schemas.openxmlformats.org/spreadsheetml/2006/main" count="301" uniqueCount="182">
  <si>
    <t>Component</t>
  </si>
  <si>
    <t>Description/Details</t>
  </si>
  <si>
    <t>Per Item MSRP</t>
  </si>
  <si>
    <t>Mfg. quote + 50%</t>
  </si>
  <si>
    <t>Whls. + 50%</t>
  </si>
  <si>
    <t>Retail cost of added component</t>
  </si>
  <si>
    <t>Retail of most expensive part +50% for substituted component</t>
  </si>
  <si>
    <t>Sled MSRP or Highest Value of modified components</t>
  </si>
  <si>
    <t>2018 Yamaha RS Venture TF BAT</t>
  </si>
  <si>
    <t>Chassic 
Cost</t>
  </si>
  <si>
    <t xml:space="preserve">Basis of Snowmobile Design, 
Stock 1049 cc Engine Utilized </t>
  </si>
  <si>
    <t>Sound Down</t>
  </si>
  <si>
    <t>Wire</t>
  </si>
  <si>
    <t>AN - Fittings</t>
  </si>
  <si>
    <t>LTC</t>
  </si>
  <si>
    <t>Vconverter Cat. Quote</t>
  </si>
  <si>
    <t>GPS + Access</t>
  </si>
  <si>
    <t>Flex Fuel Sensor</t>
  </si>
  <si>
    <t>Braided Fuel Line</t>
  </si>
  <si>
    <t xml:space="preserve"> </t>
  </si>
  <si>
    <t>Factory options utilized on competition sled</t>
  </si>
  <si>
    <t>tow hitch/rack</t>
  </si>
  <si>
    <t>Stock Component</t>
  </si>
  <si>
    <t>12 VDC outlet</t>
  </si>
  <si>
    <t>handle bar hooks</t>
  </si>
  <si>
    <t>N/A</t>
  </si>
  <si>
    <t>mirrors</t>
  </si>
  <si>
    <t>tachometer</t>
  </si>
  <si>
    <t>electric start</t>
  </si>
  <si>
    <t>reverse</t>
  </si>
  <si>
    <t>shocks</t>
  </si>
  <si>
    <t>other</t>
  </si>
  <si>
    <t>Engine/Motor</t>
  </si>
  <si>
    <t>spark-ignition/compression-ignition</t>
  </si>
  <si>
    <t>internal parts coating</t>
  </si>
  <si>
    <t>head</t>
  </si>
  <si>
    <t>cylinder</t>
  </si>
  <si>
    <t>pistons/rings/connecting rods</t>
  </si>
  <si>
    <t>electric motor</t>
  </si>
  <si>
    <t>auxiliary energy sources</t>
  </si>
  <si>
    <t>fabrication</t>
  </si>
  <si>
    <t>Air Management/Intake System</t>
  </si>
  <si>
    <t>turbocharger</t>
  </si>
  <si>
    <t>supercharger</t>
  </si>
  <si>
    <t>turbocharger/supercharger plumbing</t>
  </si>
  <si>
    <t>air box/air filter</t>
  </si>
  <si>
    <t>MTU Custom Tuned Intake System</t>
  </si>
  <si>
    <t>intercooler</t>
  </si>
  <si>
    <t>reed valve</t>
  </si>
  <si>
    <t>rotary valve</t>
  </si>
  <si>
    <t>boost bottle</t>
  </si>
  <si>
    <t>Parts (10.65)+Eng Cost ($85*10hr)
= 860.65</t>
  </si>
  <si>
    <t>Airbox/Filter</t>
  </si>
  <si>
    <t>E1 Engineering Fee - $85/hr.
(Disher Eng. Reference)</t>
  </si>
  <si>
    <t>Fuel Management</t>
  </si>
  <si>
    <t>fuel injector (PFI, SDI, DI)</t>
  </si>
  <si>
    <t>throttle body</t>
  </si>
  <si>
    <t>carburetor</t>
  </si>
  <si>
    <t>fuel pump</t>
  </si>
  <si>
    <t>fuel pressure regulator</t>
  </si>
  <si>
    <t>$75/hr*1hr = $75</t>
  </si>
  <si>
    <t>MTU Shop Worker
 Fee ($75/hr)</t>
  </si>
  <si>
    <t>fuel filter</t>
  </si>
  <si>
    <t>fuel line</t>
  </si>
  <si>
    <t>Stainless Steel-flex Braided</t>
  </si>
  <si>
    <t>Impovements To Fuel System</t>
  </si>
  <si>
    <t>Braided Line Fittings: 6AN</t>
  </si>
  <si>
    <t>Flex Fuel Sensor-Xeitronix</t>
  </si>
  <si>
    <t>Exhaust System</t>
  </si>
  <si>
    <t>muffler</t>
  </si>
  <si>
    <t>Stock</t>
  </si>
  <si>
    <t>pipes/tubes</t>
  </si>
  <si>
    <t>MTU Custom - With Resinators</t>
  </si>
  <si>
    <t>3-way exhaust catalyst</t>
  </si>
  <si>
    <t>V-Converter Custom</t>
  </si>
  <si>
    <t>diesel particulate filter</t>
  </si>
  <si>
    <t>oxidation catalyst</t>
  </si>
  <si>
    <t>secondary air pump</t>
  </si>
  <si>
    <t>air pump plumbing</t>
  </si>
  <si>
    <t>heat management</t>
  </si>
  <si>
    <t>Piping/Tubing &amp; Heat Shielding</t>
  </si>
  <si>
    <t>Front Suspension</t>
  </si>
  <si>
    <t>skis</t>
  </si>
  <si>
    <t>springs</t>
  </si>
  <si>
    <t>trailing arms/A-arms</t>
  </si>
  <si>
    <t>$75/hr * 2hr = 150</t>
  </si>
  <si>
    <t>steering components</t>
  </si>
  <si>
    <t>6AN fitings</t>
  </si>
  <si>
    <t>2*9.99 + 2*14.99+4*5.99 = 73.92</t>
  </si>
  <si>
    <t>See Documents for Indiviual Parts</t>
  </si>
  <si>
    <t>Rear Suspension</t>
  </si>
  <si>
    <t>wheels</t>
  </si>
  <si>
    <t>(307.88*1.5)-307.88</t>
  </si>
  <si>
    <t>See BOM In Documents</t>
  </si>
  <si>
    <t>hyfax/sliders</t>
  </si>
  <si>
    <t>Parts (162.18) + Eng (85*5hr)
= 587.18</t>
  </si>
  <si>
    <t>mount points</t>
  </si>
  <si>
    <t>350 - Prototype Catalyst</t>
  </si>
  <si>
    <t>Price Given From V-Converter 
See Documents</t>
  </si>
  <si>
    <t>Drivetrain</t>
  </si>
  <si>
    <t>track</t>
  </si>
  <si>
    <t>Comso Ported Track</t>
  </si>
  <si>
    <t>studs</t>
  </si>
  <si>
    <t>driveshaft/drive sprockets</t>
  </si>
  <si>
    <t>MTU Custom</t>
  </si>
  <si>
    <t>jackshaft</t>
  </si>
  <si>
    <t>($75/hr*6hr)= 450</t>
  </si>
  <si>
    <t>chaincase/gear box</t>
  </si>
  <si>
    <t>drive clutch</t>
  </si>
  <si>
    <t>driven clutch</t>
  </si>
  <si>
    <t>drive belt</t>
  </si>
  <si>
    <t>cvt guarding/cover</t>
  </si>
  <si>
    <t>clutch adaptor</t>
  </si>
  <si>
    <t>Cooling System</t>
  </si>
  <si>
    <t>radiator</t>
  </si>
  <si>
    <t>coolant pump</t>
  </si>
  <si>
    <t>fan</t>
  </si>
  <si>
    <t>heat exchanger</t>
  </si>
  <si>
    <t>thermostat</t>
  </si>
  <si>
    <t>Noise/Vibration/Harshness</t>
  </si>
  <si>
    <t>skirting</t>
  </si>
  <si>
    <t>hood lining</t>
  </si>
  <si>
    <t>tunnel lining</t>
  </si>
  <si>
    <t>fiberglass packing</t>
  </si>
  <si>
    <t>Sound Down Marine Insulation</t>
  </si>
  <si>
    <t>Chassis</t>
  </si>
  <si>
    <t>bulkhead modification</t>
  </si>
  <si>
    <t>tunnel modification</t>
  </si>
  <si>
    <t>seat</t>
  </si>
  <si>
    <t>hood</t>
  </si>
  <si>
    <t>windshield</t>
  </si>
  <si>
    <t>motor mount</t>
  </si>
  <si>
    <t>fuel tank</t>
  </si>
  <si>
    <t>battery box</t>
  </si>
  <si>
    <t>handlebars/hooks/risers</t>
  </si>
  <si>
    <t>hand guards</t>
  </si>
  <si>
    <t>throttle</t>
  </si>
  <si>
    <t>(769*1.5)-769</t>
  </si>
  <si>
    <t>brake system</t>
  </si>
  <si>
    <t>heated grips</t>
  </si>
  <si>
    <t>Dashboard-GPS + Wiring Acces</t>
  </si>
  <si>
    <t>Bosch DDU 9 (Research Only)</t>
  </si>
  <si>
    <t>Electrical</t>
  </si>
  <si>
    <t>battery(s)</t>
  </si>
  <si>
    <t>switches</t>
  </si>
  <si>
    <t>connectors</t>
  </si>
  <si>
    <t>(306.98*1.5)-306.98</t>
  </si>
  <si>
    <t>fuses</t>
  </si>
  <si>
    <t>wire/cable</t>
  </si>
  <si>
    <t>Copper Wire</t>
  </si>
  <si>
    <t>lighting</t>
  </si>
  <si>
    <t>motor charger</t>
  </si>
  <si>
    <t>contactor</t>
  </si>
  <si>
    <t>motor controller</t>
  </si>
  <si>
    <t>injector controller</t>
  </si>
  <si>
    <t>boost controller</t>
  </si>
  <si>
    <t>exhaust gas temperature (EGT) sensor</t>
  </si>
  <si>
    <t>general sensor(s)</t>
  </si>
  <si>
    <t>engine calibration hardware</t>
  </si>
  <si>
    <t>MoTec (Research Only)</t>
  </si>
  <si>
    <t>engine calibration software</t>
  </si>
  <si>
    <t>pulley</t>
  </si>
  <si>
    <t>belts</t>
  </si>
  <si>
    <t>Intake Control Motherboard</t>
  </si>
  <si>
    <t>LTC Adapter</t>
  </si>
  <si>
    <t>Subtotals:</t>
  </si>
  <si>
    <t>Total</t>
  </si>
  <si>
    <t>Notes:</t>
  </si>
  <si>
    <t>1. Add additional rows under appropriate heading to include non-listed components/modifications</t>
  </si>
  <si>
    <r>
      <t xml:space="preserve">2. </t>
    </r>
    <r>
      <rPr>
        <rFont val="Arial"/>
        <b/>
        <sz val="8.0"/>
      </rPr>
      <t>Component MSRP based on Manufacturing Quote + 50%:</t>
    </r>
    <r>
      <rPr>
        <rFont val="Arial"/>
        <sz val="8.0"/>
      </rPr>
      <t xml:space="preserve"> Quote for 5,000 units = $500,000, per item MSRP would equal $500,000 / 5,000 x 1.5 = $150.00/ea</t>
    </r>
  </si>
  <si>
    <t>135.99*.85% = 115.59</t>
  </si>
  <si>
    <t>4x4.5ft section</t>
  </si>
  <si>
    <r>
      <t xml:space="preserve">3. </t>
    </r>
    <r>
      <rPr>
        <rFont val="Arial"/>
        <b/>
        <sz val="8.0"/>
      </rPr>
      <t>Component MSRP based on Wholesale Price + 50%:</t>
    </r>
    <r>
      <rPr>
        <rFont val="Arial"/>
        <sz val="8.0"/>
      </rPr>
      <t xml:space="preserve"> quote for wholesale is $245, per item MSRP would equal $245 x 1.5 = $367.50</t>
    </r>
  </si>
  <si>
    <r>
      <t xml:space="preserve">4. </t>
    </r>
    <r>
      <rPr>
        <rFont val="Arial"/>
        <b/>
        <sz val="8.0"/>
      </rPr>
      <t>Component MSRP based on Retail Price for components that are added to sled.</t>
    </r>
  </si>
  <si>
    <r>
      <t xml:space="preserve">5. </t>
    </r>
    <r>
      <rPr>
        <rFont val="Arial"/>
        <b/>
        <sz val="8.0"/>
      </rPr>
      <t>For substituted components, MSRP based on (higher retail price + 50%) - mfg MSRP:</t>
    </r>
    <r>
      <rPr>
        <rFont val="Arial"/>
        <sz val="8.0"/>
      </rPr>
      <t xml:space="preserve"> Example, if mfg skis are $400 and aftermarket skis are $325, cost of substitution is ($400*1.5) - $400=$200 to reflect increased customer value.</t>
    </r>
  </si>
  <si>
    <t>6. Diesel, hybrid electric, and full electric base sled MSRP: reduce chassis cost by 40% i.e., complete base snowmobile with factory engine is $8,000, base MSRP would equal $8,000 x 0.6 = $4800</t>
  </si>
  <si>
    <t>GPS + Wiring Access</t>
  </si>
  <si>
    <t>30.94 (GPS) + 21.98 (Wiring Acces)
= 52.92</t>
  </si>
  <si>
    <t xml:space="preserve">43.20*20% = 8.64 </t>
  </si>
  <si>
    <t>Used roughly 20% of spool</t>
  </si>
  <si>
    <t>Motherboard</t>
  </si>
  <si>
    <t>9.11 amp + 1.50 perf board 
+5*.11 resistor +2*.77 MJE3055T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</si>
</sst>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&quot;$&quot;#,##0.00"/>
  </numFmts>
  <fonts count="8">
    <font>
      <sz val="10.0"/>
      <color rgb="FF000000"/>
      <name val="Arial"/>
    </font>
    <font>
      <b/>
      <sz val="10.0"/>
      <name val="Arial"/>
    </font>
    <font/>
    <font>
      <sz val="10.0"/>
      <name val="Arial"/>
    </font>
    <font>
      <sz val="10.0"/>
      <name val="Arimo"/>
    </font>
    <font>
      <sz val="11.0"/>
      <name val="Bahnschrift semilight"/>
    </font>
    <font>
      <b/>
      <i/>
      <sz val="10.0"/>
      <name val="Arial"/>
    </font>
    <font>
      <sz val="8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B7B7B7"/>
        <bgColor rgb="FFB7B7B7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5" fillId="0" fontId="3" numFmtId="0" xfId="0" applyBorder="1" applyFont="1"/>
    <xf borderId="5" fillId="0" fontId="3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/>
    </xf>
    <xf borderId="6" fillId="0" fontId="3" numFmtId="0" xfId="0" applyBorder="1" applyFont="1"/>
    <xf borderId="6" fillId="0" fontId="3" numFmtId="0" xfId="0" applyAlignment="1" applyBorder="1" applyFont="1">
      <alignment horizontal="center" vertical="center"/>
    </xf>
    <xf borderId="6" fillId="0" fontId="1" numFmtId="0" xfId="0" applyAlignment="1" applyBorder="1" applyFont="1">
      <alignment readingOrder="0"/>
    </xf>
    <xf borderId="6" fillId="0" fontId="3" numFmtId="0" xfId="0" applyAlignment="1" applyBorder="1" applyFont="1">
      <alignment horizontal="center" readingOrder="0" shrinkToFit="0" vertical="center" wrapText="1"/>
    </xf>
    <xf borderId="6" fillId="0" fontId="1" numFmtId="0" xfId="0" applyBorder="1" applyFont="1"/>
    <xf borderId="0" fillId="0" fontId="2" numFmtId="0" xfId="0" applyAlignment="1" applyFont="1">
      <alignment readingOrder="0"/>
    </xf>
    <xf borderId="6" fillId="0" fontId="3" numFmtId="0" xfId="0" applyAlignment="1" applyBorder="1" applyFont="1">
      <alignment horizontal="center" readingOrder="0" vertical="center"/>
    </xf>
    <xf borderId="0" fillId="0" fontId="4" numFmtId="0" xfId="0" applyFont="1"/>
    <xf borderId="6" fillId="0" fontId="3" numFmtId="0" xfId="0" applyAlignment="1" applyBorder="1" applyFont="1">
      <alignment vertical="center"/>
    </xf>
    <xf borderId="6" fillId="0" fontId="3" numFmtId="0" xfId="0" applyAlignment="1" applyBorder="1" applyFont="1">
      <alignment horizontal="center" shrinkToFit="0" vertical="center" wrapText="1"/>
    </xf>
    <xf borderId="6" fillId="0" fontId="3" numFmtId="164" xfId="0" applyAlignment="1" applyBorder="1" applyFont="1" applyNumberFormat="1">
      <alignment horizontal="center" vertical="center"/>
    </xf>
    <xf borderId="6" fillId="3" fontId="1" numFmtId="0" xfId="0" applyAlignment="1" applyBorder="1" applyFill="1" applyFont="1">
      <alignment vertical="center"/>
    </xf>
    <xf borderId="6" fillId="3" fontId="3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readingOrder="0"/>
    </xf>
    <xf borderId="6" fillId="0" fontId="3" numFmtId="0" xfId="0" applyAlignment="1" applyBorder="1" applyFont="1">
      <alignment horizontal="left" vertical="center"/>
    </xf>
    <xf borderId="6" fillId="0" fontId="5" numFmtId="165" xfId="0" applyAlignment="1" applyBorder="1" applyFont="1" applyNumberFormat="1">
      <alignment readingOrder="0"/>
    </xf>
    <xf borderId="0" fillId="0" fontId="2" numFmtId="0" xfId="0" applyAlignment="1" applyFont="1">
      <alignment horizontal="center" readingOrder="0"/>
    </xf>
    <xf borderId="6" fillId="0" fontId="3" numFmtId="0" xfId="0" applyAlignment="1" applyBorder="1" applyFont="1">
      <alignment readingOrder="0" vertical="center"/>
    </xf>
    <xf borderId="0" fillId="0" fontId="1" numFmtId="0" xfId="0" applyAlignment="1" applyFont="1">
      <alignment horizontal="center"/>
    </xf>
    <xf borderId="6" fillId="0" fontId="1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7" fillId="0" fontId="6" numFmtId="0" xfId="0" applyAlignment="1" applyBorder="1" applyFont="1">
      <alignment horizontal="center"/>
    </xf>
    <xf borderId="7" fillId="0" fontId="2" numFmtId="0" xfId="0" applyBorder="1" applyFont="1"/>
    <xf borderId="8" fillId="0" fontId="7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7" numFmtId="0" xfId="0" applyBorder="1" applyFont="1"/>
    <xf borderId="12" fillId="0" fontId="2" numFmtId="0" xfId="0" applyBorder="1" applyFont="1"/>
    <xf borderId="13" fillId="0" fontId="7" numFmtId="0" xfId="0" applyBorder="1" applyFont="1"/>
    <xf borderId="1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3.xml.rels><?xml version="1.0" encoding="UTF-8" standalone="yes"?><Relationships xmlns="http://schemas.openxmlformats.org/package/2006/relationships"><Relationship Id="rId11" Type="http://schemas.openxmlformats.org/officeDocument/2006/relationships/image" Target="../media/image12.jpg"/><Relationship Id="rId10" Type="http://schemas.openxmlformats.org/officeDocument/2006/relationships/image" Target="../media/image10.jpg"/><Relationship Id="rId13" Type="http://schemas.openxmlformats.org/officeDocument/2006/relationships/image" Target="../media/image15.jpg"/><Relationship Id="rId12" Type="http://schemas.openxmlformats.org/officeDocument/2006/relationships/image" Target="../media/image11.jpg"/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5" Type="http://schemas.openxmlformats.org/officeDocument/2006/relationships/image" Target="../media/image13.jpg"/><Relationship Id="rId14" Type="http://schemas.openxmlformats.org/officeDocument/2006/relationships/image" Target="../media/image14.jpg"/><Relationship Id="rId16" Type="http://schemas.openxmlformats.org/officeDocument/2006/relationships/image" Target="../media/image16.jpg"/><Relationship Id="rId5" Type="http://schemas.openxmlformats.org/officeDocument/2006/relationships/image" Target="../media/image6.jpg"/><Relationship Id="rId6" Type="http://schemas.openxmlformats.org/officeDocument/2006/relationships/image" Target="../media/image5.jpg"/><Relationship Id="rId7" Type="http://schemas.openxmlformats.org/officeDocument/2006/relationships/image" Target="../media/image8.jpg"/><Relationship Id="rId8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6210300" cy="34861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21</xdr:row>
      <xdr:rowOff>76200</xdr:rowOff>
    </xdr:from>
    <xdr:ext cx="6286500" cy="4267200"/>
    <xdr:pic>
      <xdr:nvPicPr>
        <xdr:cNvPr id="0" name="image3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48</xdr:row>
      <xdr:rowOff>38100</xdr:rowOff>
    </xdr:from>
    <xdr:ext cx="7600950" cy="2286000"/>
    <xdr:pic>
      <xdr:nvPicPr>
        <xdr:cNvPr id="0" name="image2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62</xdr:row>
      <xdr:rowOff>161925</xdr:rowOff>
    </xdr:from>
    <xdr:ext cx="7762875" cy="3000375"/>
    <xdr:pic>
      <xdr:nvPicPr>
        <xdr:cNvPr id="0" name="image4.jp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9525</xdr:rowOff>
    </xdr:from>
    <xdr:ext cx="6238875" cy="3638550"/>
    <xdr:pic>
      <xdr:nvPicPr>
        <xdr:cNvPr id="0" name="image6.jp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142875</xdr:rowOff>
    </xdr:from>
    <xdr:ext cx="6677025" cy="2819400"/>
    <xdr:pic>
      <xdr:nvPicPr>
        <xdr:cNvPr id="0" name="image5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552450</xdr:colOff>
      <xdr:row>17</xdr:row>
      <xdr:rowOff>133350</xdr:rowOff>
    </xdr:from>
    <xdr:ext cx="6057900" cy="2124075"/>
    <xdr:pic>
      <xdr:nvPicPr>
        <xdr:cNvPr id="0" name="image8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19050</xdr:colOff>
      <xdr:row>32</xdr:row>
      <xdr:rowOff>114300</xdr:rowOff>
    </xdr:from>
    <xdr:ext cx="5695950" cy="2257425"/>
    <xdr:pic>
      <xdr:nvPicPr>
        <xdr:cNvPr id="0" name="image7.jp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466725</xdr:colOff>
      <xdr:row>47</xdr:row>
      <xdr:rowOff>133350</xdr:rowOff>
    </xdr:from>
    <xdr:ext cx="3590925" cy="4486275"/>
    <xdr:pic>
      <xdr:nvPicPr>
        <xdr:cNvPr id="0" name="image9.jp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485775</xdr:colOff>
      <xdr:row>75</xdr:row>
      <xdr:rowOff>133350</xdr:rowOff>
    </xdr:from>
    <xdr:ext cx="5819775" cy="3714750"/>
    <xdr:pic>
      <xdr:nvPicPr>
        <xdr:cNvPr id="0" name="image10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152400</xdr:colOff>
      <xdr:row>99</xdr:row>
      <xdr:rowOff>152400</xdr:rowOff>
    </xdr:from>
    <xdr:ext cx="5953125" cy="3476625"/>
    <xdr:pic>
      <xdr:nvPicPr>
        <xdr:cNvPr id="0" name="image12.jp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105</xdr:row>
      <xdr:rowOff>152400</xdr:rowOff>
    </xdr:from>
    <xdr:ext cx="5857875" cy="2686050"/>
    <xdr:pic>
      <xdr:nvPicPr>
        <xdr:cNvPr id="0" name="image11.jp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124</xdr:row>
      <xdr:rowOff>152400</xdr:rowOff>
    </xdr:from>
    <xdr:ext cx="5838825" cy="3552825"/>
    <xdr:pic>
      <xdr:nvPicPr>
        <xdr:cNvPr id="0" name="image15.jp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561975</xdr:colOff>
      <xdr:row>123</xdr:row>
      <xdr:rowOff>161925</xdr:rowOff>
    </xdr:from>
    <xdr:ext cx="4743450" cy="2914650"/>
    <xdr:pic>
      <xdr:nvPicPr>
        <xdr:cNvPr id="0" name="image14.jpg" title="Image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581025</xdr:colOff>
      <xdr:row>142</xdr:row>
      <xdr:rowOff>38100</xdr:rowOff>
    </xdr:from>
    <xdr:ext cx="6286500" cy="4114800"/>
    <xdr:pic>
      <xdr:nvPicPr>
        <xdr:cNvPr id="0" name="image13.jpg" title="Image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147</xdr:row>
      <xdr:rowOff>123825</xdr:rowOff>
    </xdr:from>
    <xdr:ext cx="4781550" cy="2562225"/>
    <xdr:pic>
      <xdr:nvPicPr>
        <xdr:cNvPr id="0" name="image16.jpg" title="Image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46.86"/>
    <col customWidth="1" min="2" max="2" width="33.86"/>
    <col customWidth="1" min="3" max="7" width="16.71"/>
    <col customWidth="1" min="8" max="26" width="8.71"/>
  </cols>
  <sheetData>
    <row r="1" ht="12.75" customHeight="1">
      <c r="A1" s="1" t="s">
        <v>0</v>
      </c>
      <c r="B1" s="1" t="s">
        <v>1</v>
      </c>
      <c r="C1" s="2" t="s">
        <v>2</v>
      </c>
      <c r="D1" s="3"/>
      <c r="E1" s="3"/>
      <c r="F1" s="3"/>
      <c r="G1" s="4"/>
    </row>
    <row r="2" ht="12.75" customHeight="1">
      <c r="A2" s="5"/>
      <c r="B2" s="5"/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12.75" customHeight="1">
      <c r="A3" s="8"/>
      <c r="B3" s="9"/>
      <c r="C3" s="9"/>
      <c r="D3" s="9"/>
      <c r="E3" s="9"/>
      <c r="F3" s="9"/>
      <c r="G3" s="9"/>
    </row>
    <row r="4" ht="12.75" customHeight="1">
      <c r="A4" s="10" t="s">
        <v>8</v>
      </c>
      <c r="B4" s="11" t="s">
        <v>10</v>
      </c>
      <c r="C4" s="9"/>
      <c r="D4" s="9"/>
      <c r="E4" s="14">
        <v>13099.0</v>
      </c>
      <c r="F4" s="9"/>
      <c r="G4" s="9">
        <f>MAX(C4:F4)</f>
        <v>13099</v>
      </c>
    </row>
    <row r="5" ht="12.75" customHeight="1">
      <c r="A5" s="16"/>
      <c r="B5" s="17"/>
      <c r="C5" s="9"/>
      <c r="D5" s="9"/>
      <c r="E5" s="9"/>
      <c r="F5" s="18"/>
      <c r="G5" s="9"/>
    </row>
    <row r="6" ht="12.75" customHeight="1">
      <c r="A6" s="19" t="s">
        <v>20</v>
      </c>
      <c r="B6" s="20"/>
      <c r="C6" s="21"/>
      <c r="D6" s="21"/>
      <c r="E6" s="21"/>
      <c r="F6" s="21"/>
      <c r="G6" s="21"/>
    </row>
    <row r="7" ht="12.75" customHeight="1">
      <c r="A7" s="16" t="s">
        <v>21</v>
      </c>
      <c r="B7" s="11" t="s">
        <v>22</v>
      </c>
      <c r="C7" s="9"/>
      <c r="D7" s="9"/>
      <c r="E7" s="9"/>
      <c r="F7" s="9"/>
      <c r="G7" s="9">
        <f t="shared" ref="G7:G15" si="1">MAX(C7:F7)</f>
        <v>0</v>
      </c>
    </row>
    <row r="8" ht="12.75" customHeight="1">
      <c r="A8" s="16" t="s">
        <v>23</v>
      </c>
      <c r="B8" s="11" t="s">
        <v>22</v>
      </c>
      <c r="C8" s="9"/>
      <c r="D8" s="9"/>
      <c r="E8" s="9"/>
      <c r="F8" s="9"/>
      <c r="G8" s="9">
        <f t="shared" si="1"/>
        <v>0</v>
      </c>
    </row>
    <row r="9" ht="12.75" customHeight="1">
      <c r="A9" s="16" t="s">
        <v>24</v>
      </c>
      <c r="B9" s="11" t="s">
        <v>25</v>
      </c>
      <c r="C9" s="9"/>
      <c r="D9" s="9"/>
      <c r="E9" s="9"/>
      <c r="F9" s="9"/>
      <c r="G9" s="9">
        <f t="shared" si="1"/>
        <v>0</v>
      </c>
    </row>
    <row r="10" ht="12.75" customHeight="1">
      <c r="A10" s="16" t="s">
        <v>26</v>
      </c>
      <c r="B10" s="11" t="s">
        <v>22</v>
      </c>
      <c r="C10" s="9"/>
      <c r="D10" s="9"/>
      <c r="E10" s="9"/>
      <c r="F10" s="9"/>
      <c r="G10" s="9">
        <f t="shared" si="1"/>
        <v>0</v>
      </c>
    </row>
    <row r="11" ht="12.75" customHeight="1">
      <c r="A11" s="16" t="s">
        <v>27</v>
      </c>
      <c r="B11" s="11" t="s">
        <v>22</v>
      </c>
      <c r="C11" s="9"/>
      <c r="D11" s="9"/>
      <c r="E11" s="9"/>
      <c r="F11" s="9"/>
      <c r="G11" s="9">
        <f t="shared" si="1"/>
        <v>0</v>
      </c>
    </row>
    <row r="12" ht="12.75" customHeight="1">
      <c r="A12" s="16" t="s">
        <v>28</v>
      </c>
      <c r="B12" s="11" t="s">
        <v>22</v>
      </c>
      <c r="C12" s="9"/>
      <c r="D12" s="9"/>
      <c r="E12" s="9"/>
      <c r="F12" s="9"/>
      <c r="G12" s="9">
        <f t="shared" si="1"/>
        <v>0</v>
      </c>
    </row>
    <row r="13" ht="12.75" customHeight="1">
      <c r="A13" s="16" t="s">
        <v>29</v>
      </c>
      <c r="B13" s="11" t="s">
        <v>22</v>
      </c>
      <c r="C13" s="9"/>
      <c r="D13" s="9"/>
      <c r="E13" s="9"/>
      <c r="F13" s="9"/>
      <c r="G13" s="9">
        <f t="shared" si="1"/>
        <v>0</v>
      </c>
    </row>
    <row r="14" ht="12.75" customHeight="1">
      <c r="A14" s="16" t="s">
        <v>30</v>
      </c>
      <c r="B14" s="11" t="s">
        <v>22</v>
      </c>
      <c r="C14" s="9"/>
      <c r="D14" s="9"/>
      <c r="E14" s="9"/>
      <c r="F14" s="9"/>
      <c r="G14" s="9">
        <f t="shared" si="1"/>
        <v>0</v>
      </c>
    </row>
    <row r="15" ht="12.75" customHeight="1">
      <c r="A15" s="16" t="s">
        <v>31</v>
      </c>
      <c r="B15" s="11"/>
      <c r="C15" s="9"/>
      <c r="D15" s="9"/>
      <c r="E15" s="9"/>
      <c r="F15" s="9"/>
      <c r="G15" s="9">
        <f t="shared" si="1"/>
        <v>0</v>
      </c>
    </row>
    <row r="16" ht="12.75" customHeight="1">
      <c r="A16" s="16"/>
      <c r="B16" s="17"/>
      <c r="C16" s="9"/>
      <c r="D16" s="9"/>
      <c r="E16" s="9"/>
      <c r="F16" s="9"/>
      <c r="G16" s="9"/>
    </row>
    <row r="17" ht="12.75" customHeight="1">
      <c r="A17" s="19" t="s">
        <v>32</v>
      </c>
      <c r="B17" s="20"/>
      <c r="C17" s="21"/>
      <c r="D17" s="21"/>
      <c r="E17" s="21"/>
      <c r="F17" s="21"/>
      <c r="G17" s="21"/>
    </row>
    <row r="18" ht="12.75" customHeight="1">
      <c r="A18" s="16" t="s">
        <v>33</v>
      </c>
      <c r="B18" s="11" t="s">
        <v>22</v>
      </c>
      <c r="C18" s="18"/>
      <c r="D18" s="9"/>
      <c r="E18" s="9"/>
      <c r="F18" s="9"/>
      <c r="G18" s="18">
        <f t="shared" ref="G18:G26" si="2">MAX(C18:F18)</f>
        <v>0</v>
      </c>
    </row>
    <row r="19" ht="12.75" customHeight="1">
      <c r="A19" s="16" t="s">
        <v>34</v>
      </c>
      <c r="B19" s="11" t="s">
        <v>25</v>
      </c>
      <c r="C19" s="18"/>
      <c r="D19" s="9"/>
      <c r="E19" s="9"/>
      <c r="F19" s="9"/>
      <c r="G19" s="18">
        <f t="shared" si="2"/>
        <v>0</v>
      </c>
    </row>
    <row r="20" ht="12.75" customHeight="1">
      <c r="A20" s="16" t="s">
        <v>35</v>
      </c>
      <c r="B20" s="11" t="s">
        <v>22</v>
      </c>
      <c r="C20" s="9"/>
      <c r="D20" s="9"/>
      <c r="E20" s="9"/>
      <c r="F20" s="9"/>
      <c r="G20" s="9">
        <f t="shared" si="2"/>
        <v>0</v>
      </c>
    </row>
    <row r="21" ht="12.75" customHeight="1">
      <c r="A21" s="16" t="s">
        <v>36</v>
      </c>
      <c r="B21" s="11" t="s">
        <v>22</v>
      </c>
      <c r="C21" s="9"/>
      <c r="D21" s="9"/>
      <c r="E21" s="9"/>
      <c r="F21" s="9"/>
      <c r="G21" s="9">
        <f t="shared" si="2"/>
        <v>0</v>
      </c>
    </row>
    <row r="22" ht="12.75" customHeight="1">
      <c r="A22" s="16" t="s">
        <v>37</v>
      </c>
      <c r="B22" s="11" t="s">
        <v>22</v>
      </c>
      <c r="C22" s="9"/>
      <c r="D22" s="9"/>
      <c r="E22" s="9"/>
      <c r="F22" s="9"/>
      <c r="G22" s="9">
        <f t="shared" si="2"/>
        <v>0</v>
      </c>
    </row>
    <row r="23" ht="12.75" customHeight="1">
      <c r="A23" s="16" t="s">
        <v>38</v>
      </c>
      <c r="B23" s="11" t="s">
        <v>25</v>
      </c>
      <c r="C23" s="9"/>
      <c r="D23" s="9"/>
      <c r="E23" s="9"/>
      <c r="F23" s="9"/>
      <c r="G23" s="9">
        <f t="shared" si="2"/>
        <v>0</v>
      </c>
    </row>
    <row r="24" ht="12.75" customHeight="1">
      <c r="A24" s="16" t="s">
        <v>39</v>
      </c>
      <c r="B24" s="11" t="s">
        <v>22</v>
      </c>
      <c r="C24" s="9"/>
      <c r="D24" s="9"/>
      <c r="E24" s="9"/>
      <c r="F24" s="9"/>
      <c r="G24" s="9">
        <f t="shared" si="2"/>
        <v>0</v>
      </c>
    </row>
    <row r="25" ht="12.75" customHeight="1">
      <c r="A25" s="16" t="s">
        <v>40</v>
      </c>
      <c r="B25" s="11" t="s">
        <v>25</v>
      </c>
      <c r="C25" s="9"/>
      <c r="D25" s="9"/>
      <c r="E25" s="9"/>
      <c r="F25" s="9"/>
      <c r="G25" s="9">
        <f t="shared" si="2"/>
        <v>0</v>
      </c>
    </row>
    <row r="26" ht="12.75" customHeight="1">
      <c r="A26" s="16" t="s">
        <v>31</v>
      </c>
      <c r="B26" s="17"/>
      <c r="C26" s="9"/>
      <c r="D26" s="9"/>
      <c r="E26" s="9"/>
      <c r="F26" s="9"/>
      <c r="G26" s="9">
        <f t="shared" si="2"/>
        <v>0</v>
      </c>
    </row>
    <row r="27" ht="12.75" customHeight="1">
      <c r="A27" s="16"/>
      <c r="B27" s="17"/>
      <c r="C27" s="9"/>
      <c r="D27" s="9"/>
      <c r="E27" s="9"/>
      <c r="F27" s="9"/>
      <c r="G27" s="9"/>
    </row>
    <row r="28" ht="12.75" customHeight="1">
      <c r="A28" s="19" t="s">
        <v>41</v>
      </c>
      <c r="B28" s="20"/>
      <c r="C28" s="21"/>
      <c r="D28" s="21"/>
      <c r="E28" s="21"/>
      <c r="F28" s="21"/>
      <c r="G28" s="21"/>
    </row>
    <row r="29" ht="12.75" customHeight="1">
      <c r="A29" s="16" t="s">
        <v>42</v>
      </c>
      <c r="B29" s="11" t="s">
        <v>25</v>
      </c>
      <c r="C29" s="9"/>
      <c r="D29" s="9"/>
      <c r="E29" s="9"/>
      <c r="F29" s="9"/>
      <c r="G29" s="9">
        <f t="shared" ref="G29:G38" si="3">MAX(C29:F29)</f>
        <v>0</v>
      </c>
    </row>
    <row r="30" ht="12.75" customHeight="1">
      <c r="A30" s="16" t="s">
        <v>43</v>
      </c>
      <c r="B30" s="11" t="s">
        <v>25</v>
      </c>
      <c r="C30" s="9"/>
      <c r="D30" s="9"/>
      <c r="E30" s="9"/>
      <c r="F30" s="9"/>
      <c r="G30" s="9">
        <f t="shared" si="3"/>
        <v>0</v>
      </c>
    </row>
    <row r="31" ht="12.75" customHeight="1">
      <c r="A31" s="16" t="s">
        <v>44</v>
      </c>
      <c r="B31" s="11" t="s">
        <v>25</v>
      </c>
      <c r="C31" s="9"/>
      <c r="D31" s="9"/>
      <c r="E31" s="9"/>
      <c r="F31" s="9"/>
      <c r="G31" s="9">
        <f t="shared" si="3"/>
        <v>0</v>
      </c>
    </row>
    <row r="32" ht="12.75" customHeight="1">
      <c r="A32" s="16" t="s">
        <v>45</v>
      </c>
      <c r="B32" s="11" t="s">
        <v>46</v>
      </c>
      <c r="C32" s="9"/>
      <c r="D32" s="9"/>
      <c r="E32" s="14">
        <v>860.65</v>
      </c>
      <c r="F32" s="9"/>
      <c r="G32" s="9">
        <f t="shared" si="3"/>
        <v>860.65</v>
      </c>
    </row>
    <row r="33" ht="12.75" customHeight="1">
      <c r="A33" s="16" t="s">
        <v>47</v>
      </c>
      <c r="B33" s="11" t="s">
        <v>25</v>
      </c>
      <c r="C33" s="9"/>
      <c r="D33" s="9"/>
      <c r="E33" s="9"/>
      <c r="F33" s="9"/>
      <c r="G33" s="9">
        <f t="shared" si="3"/>
        <v>0</v>
      </c>
    </row>
    <row r="34" ht="12.75" customHeight="1">
      <c r="A34" s="16" t="s">
        <v>48</v>
      </c>
      <c r="B34" s="11" t="s">
        <v>25</v>
      </c>
      <c r="C34" s="9"/>
      <c r="D34" s="9"/>
      <c r="E34" s="9"/>
      <c r="F34" s="9"/>
      <c r="G34" s="9">
        <f t="shared" si="3"/>
        <v>0</v>
      </c>
    </row>
    <row r="35" ht="12.75" customHeight="1">
      <c r="A35" s="16" t="s">
        <v>49</v>
      </c>
      <c r="B35" s="11" t="s">
        <v>25</v>
      </c>
      <c r="C35" s="9"/>
      <c r="D35" s="9"/>
      <c r="E35" s="9"/>
      <c r="F35" s="9"/>
      <c r="G35" s="9">
        <f t="shared" si="3"/>
        <v>0</v>
      </c>
    </row>
    <row r="36" ht="12.75" customHeight="1">
      <c r="A36" s="16" t="s">
        <v>50</v>
      </c>
      <c r="B36" s="11" t="s">
        <v>25</v>
      </c>
      <c r="C36" s="9"/>
      <c r="D36" s="9"/>
      <c r="E36" s="9"/>
      <c r="F36" s="9"/>
      <c r="G36" s="9">
        <f t="shared" si="3"/>
        <v>0</v>
      </c>
    </row>
    <row r="37" ht="12.75" customHeight="1">
      <c r="A37" s="16" t="s">
        <v>40</v>
      </c>
      <c r="B37" s="11" t="s">
        <v>52</v>
      </c>
      <c r="C37" s="9"/>
      <c r="D37" s="9"/>
      <c r="E37" s="14">
        <f>75*1</f>
        <v>75</v>
      </c>
      <c r="F37" s="9"/>
      <c r="G37" s="9">
        <f t="shared" si="3"/>
        <v>75</v>
      </c>
    </row>
    <row r="38" ht="12.75" customHeight="1">
      <c r="A38" s="16" t="s">
        <v>31</v>
      </c>
      <c r="B38" s="17"/>
      <c r="C38" s="9"/>
      <c r="D38" s="9"/>
      <c r="E38" s="9"/>
      <c r="F38" s="9"/>
      <c r="G38" s="9">
        <f t="shared" si="3"/>
        <v>0</v>
      </c>
    </row>
    <row r="39" ht="12.75" customHeight="1">
      <c r="A39" s="16"/>
      <c r="B39" s="17"/>
      <c r="C39" s="9"/>
      <c r="D39" s="9"/>
      <c r="E39" s="9"/>
      <c r="F39" s="9"/>
      <c r="G39" s="9"/>
    </row>
    <row r="40" ht="12.75" customHeight="1">
      <c r="A40" s="19" t="s">
        <v>54</v>
      </c>
      <c r="B40" s="20"/>
      <c r="C40" s="21"/>
      <c r="D40" s="21"/>
      <c r="E40" s="21"/>
      <c r="F40" s="21"/>
      <c r="G40" s="21"/>
    </row>
    <row r="41" ht="12.75" customHeight="1">
      <c r="A41" s="16" t="s">
        <v>55</v>
      </c>
      <c r="B41" s="11" t="s">
        <v>22</v>
      </c>
      <c r="C41" s="18"/>
      <c r="D41" s="9"/>
      <c r="E41" s="9"/>
      <c r="F41" s="9"/>
      <c r="G41" s="18">
        <f t="shared" ref="G41:G49" si="4">MAX(C41:F41)</f>
        <v>0</v>
      </c>
    </row>
    <row r="42" ht="12.75" customHeight="1">
      <c r="A42" s="16" t="s">
        <v>56</v>
      </c>
      <c r="B42" s="11" t="s">
        <v>22</v>
      </c>
      <c r="C42" s="9"/>
      <c r="D42" s="9"/>
      <c r="E42" s="9"/>
      <c r="F42" s="9"/>
      <c r="G42" s="9">
        <f t="shared" si="4"/>
        <v>0</v>
      </c>
    </row>
    <row r="43" ht="12.75" customHeight="1">
      <c r="A43" s="16" t="s">
        <v>57</v>
      </c>
      <c r="B43" s="11" t="s">
        <v>25</v>
      </c>
      <c r="C43" s="9"/>
      <c r="D43" s="9"/>
      <c r="E43" s="9"/>
      <c r="F43" s="9"/>
      <c r="G43" s="9">
        <f t="shared" si="4"/>
        <v>0</v>
      </c>
    </row>
    <row r="44" ht="12.75" customHeight="1">
      <c r="A44" s="16" t="s">
        <v>58</v>
      </c>
      <c r="B44" s="11" t="s">
        <v>22</v>
      </c>
      <c r="C44" s="9"/>
      <c r="D44" s="9"/>
      <c r="E44" s="9"/>
      <c r="F44" s="9"/>
      <c r="G44" s="9">
        <f t="shared" si="4"/>
        <v>0</v>
      </c>
    </row>
    <row r="45" ht="12.75" customHeight="1">
      <c r="A45" s="16" t="s">
        <v>59</v>
      </c>
      <c r="B45" s="11" t="s">
        <v>22</v>
      </c>
      <c r="C45" s="9"/>
      <c r="D45" s="9"/>
      <c r="E45" s="9"/>
      <c r="F45" s="9"/>
      <c r="G45" s="9">
        <f t="shared" si="4"/>
        <v>0</v>
      </c>
    </row>
    <row r="46" ht="12.75" customHeight="1">
      <c r="A46" s="16" t="s">
        <v>62</v>
      </c>
      <c r="B46" s="11" t="s">
        <v>22</v>
      </c>
      <c r="C46" s="9"/>
      <c r="D46" s="9"/>
      <c r="E46" s="9"/>
      <c r="F46" s="9"/>
      <c r="G46" s="9">
        <f t="shared" si="4"/>
        <v>0</v>
      </c>
    </row>
    <row r="47" ht="12.75" customHeight="1">
      <c r="A47" s="16" t="s">
        <v>63</v>
      </c>
      <c r="B47" s="11" t="s">
        <v>64</v>
      </c>
      <c r="C47" s="9"/>
      <c r="D47" s="9"/>
      <c r="E47" s="14">
        <v>46.99</v>
      </c>
      <c r="F47" s="9"/>
      <c r="G47" s="9">
        <f t="shared" si="4"/>
        <v>46.99</v>
      </c>
    </row>
    <row r="48" ht="12.75" customHeight="1">
      <c r="A48" s="16" t="s">
        <v>40</v>
      </c>
      <c r="B48" s="11" t="s">
        <v>65</v>
      </c>
      <c r="C48" s="9"/>
      <c r="D48" s="9"/>
      <c r="E48" s="14">
        <v>150.0</v>
      </c>
      <c r="F48" s="9"/>
      <c r="G48" s="9">
        <f t="shared" si="4"/>
        <v>150</v>
      </c>
    </row>
    <row r="49" ht="12.75" customHeight="1">
      <c r="A49" s="16" t="s">
        <v>31</v>
      </c>
      <c r="B49" s="11" t="s">
        <v>66</v>
      </c>
      <c r="C49" s="9"/>
      <c r="D49" s="9"/>
      <c r="E49" s="14">
        <v>73.92</v>
      </c>
      <c r="F49" s="9"/>
      <c r="G49" s="9">
        <f t="shared" si="4"/>
        <v>73.92</v>
      </c>
    </row>
    <row r="50" ht="12.75" customHeight="1">
      <c r="A50" s="16"/>
      <c r="B50" s="11" t="s">
        <v>67</v>
      </c>
      <c r="C50" s="9"/>
      <c r="D50" s="9"/>
      <c r="E50" s="14">
        <v>349.0</v>
      </c>
      <c r="F50" s="9"/>
      <c r="G50" s="9"/>
    </row>
    <row r="51" ht="12.75" customHeight="1">
      <c r="A51" s="16"/>
      <c r="B51" s="17"/>
      <c r="C51" s="9"/>
      <c r="D51" s="9"/>
      <c r="E51" s="9"/>
      <c r="F51" s="9"/>
      <c r="G51" s="9"/>
    </row>
    <row r="52" ht="12.75" customHeight="1">
      <c r="A52" s="19" t="s">
        <v>68</v>
      </c>
      <c r="B52" s="20"/>
      <c r="C52" s="21"/>
      <c r="D52" s="21"/>
      <c r="E52" s="21"/>
      <c r="F52" s="21"/>
      <c r="G52" s="21"/>
    </row>
    <row r="53" ht="12.75" customHeight="1">
      <c r="A53" s="16" t="s">
        <v>69</v>
      </c>
      <c r="B53" s="11" t="s">
        <v>70</v>
      </c>
      <c r="C53" s="9"/>
      <c r="D53" s="9"/>
      <c r="E53" s="9">
        <f>(307.88*1.5)-307.88</f>
        <v>153.94</v>
      </c>
      <c r="F53" s="9"/>
      <c r="G53" s="9">
        <f t="shared" ref="G53:G62" si="5">MAX(C53:F53)</f>
        <v>153.94</v>
      </c>
    </row>
    <row r="54" ht="12.75" customHeight="1">
      <c r="A54" s="16" t="s">
        <v>71</v>
      </c>
      <c r="B54" s="11" t="s">
        <v>72</v>
      </c>
      <c r="C54" s="9"/>
      <c r="D54" s="9"/>
      <c r="E54" s="14">
        <v>587.18</v>
      </c>
      <c r="F54" s="9"/>
      <c r="G54" s="9">
        <f t="shared" si="5"/>
        <v>587.18</v>
      </c>
    </row>
    <row r="55" ht="12.75" customHeight="1">
      <c r="A55" s="16" t="s">
        <v>73</v>
      </c>
      <c r="B55" s="11" t="s">
        <v>74</v>
      </c>
      <c r="C55" s="9"/>
      <c r="D55" s="9"/>
      <c r="E55" s="14">
        <v>350.0</v>
      </c>
      <c r="F55" s="9"/>
      <c r="G55" s="9">
        <f t="shared" si="5"/>
        <v>350</v>
      </c>
    </row>
    <row r="56" ht="12.75" customHeight="1">
      <c r="A56" s="16" t="s">
        <v>75</v>
      </c>
      <c r="B56" s="11" t="s">
        <v>25</v>
      </c>
      <c r="C56" s="9"/>
      <c r="D56" s="9"/>
      <c r="E56" s="9"/>
      <c r="F56" s="9"/>
      <c r="G56" s="9">
        <f t="shared" si="5"/>
        <v>0</v>
      </c>
    </row>
    <row r="57" ht="12.75" customHeight="1">
      <c r="A57" s="16" t="s">
        <v>76</v>
      </c>
      <c r="B57" s="11" t="s">
        <v>25</v>
      </c>
      <c r="C57" s="9"/>
      <c r="D57" s="9"/>
      <c r="E57" s="9"/>
      <c r="F57" s="9"/>
      <c r="G57" s="9">
        <f t="shared" si="5"/>
        <v>0</v>
      </c>
    </row>
    <row r="58" ht="12.75" customHeight="1">
      <c r="A58" s="16" t="s">
        <v>77</v>
      </c>
      <c r="B58" s="11" t="s">
        <v>25</v>
      </c>
      <c r="C58" s="9"/>
      <c r="D58" s="9"/>
      <c r="E58" s="9"/>
      <c r="F58" s="9"/>
      <c r="G58" s="9">
        <f t="shared" si="5"/>
        <v>0</v>
      </c>
    </row>
    <row r="59" ht="12.75" customHeight="1">
      <c r="A59" s="16" t="s">
        <v>78</v>
      </c>
      <c r="B59" s="11" t="s">
        <v>25</v>
      </c>
      <c r="C59" s="9"/>
      <c r="D59" s="9"/>
      <c r="E59" s="9"/>
      <c r="F59" s="9"/>
      <c r="G59" s="9">
        <f t="shared" si="5"/>
        <v>0</v>
      </c>
    </row>
    <row r="60" ht="12.75" customHeight="1">
      <c r="A60" s="16" t="s">
        <v>79</v>
      </c>
      <c r="B60" s="11" t="s">
        <v>25</v>
      </c>
      <c r="C60" s="9"/>
      <c r="D60" s="9"/>
      <c r="E60" s="9"/>
      <c r="F60" s="9"/>
      <c r="G60" s="9">
        <f t="shared" si="5"/>
        <v>0</v>
      </c>
    </row>
    <row r="61" ht="12.75" customHeight="1">
      <c r="A61" s="16" t="s">
        <v>40</v>
      </c>
      <c r="B61" s="11" t="s">
        <v>80</v>
      </c>
      <c r="C61" s="14"/>
      <c r="D61" s="9"/>
      <c r="E61" s="14">
        <v>450.0</v>
      </c>
      <c r="F61" s="14"/>
      <c r="G61" s="9">
        <f t="shared" si="5"/>
        <v>450</v>
      </c>
    </row>
    <row r="62" ht="12.75" customHeight="1">
      <c r="A62" s="16" t="s">
        <v>31</v>
      </c>
      <c r="B62" s="17"/>
      <c r="C62" s="9"/>
      <c r="D62" s="9"/>
      <c r="E62" s="9"/>
      <c r="F62" s="9"/>
      <c r="G62" s="9">
        <f t="shared" si="5"/>
        <v>0</v>
      </c>
    </row>
    <row r="63" ht="12.75" customHeight="1">
      <c r="A63" s="16"/>
      <c r="B63" s="17"/>
      <c r="C63" s="9"/>
      <c r="D63" s="9"/>
      <c r="E63" s="9"/>
      <c r="F63" s="9"/>
      <c r="G63" s="9"/>
    </row>
    <row r="64" ht="12.75" customHeight="1">
      <c r="A64" s="19" t="s">
        <v>81</v>
      </c>
      <c r="B64" s="20"/>
      <c r="C64" s="21"/>
      <c r="D64" s="21"/>
      <c r="E64" s="21"/>
      <c r="F64" s="21"/>
      <c r="G64" s="21"/>
    </row>
    <row r="65" ht="12.75" customHeight="1">
      <c r="A65" s="16" t="s">
        <v>82</v>
      </c>
      <c r="B65" s="11" t="s">
        <v>22</v>
      </c>
      <c r="C65" s="9"/>
      <c r="D65" s="9"/>
      <c r="E65" s="9"/>
      <c r="F65" s="9"/>
      <c r="G65" s="9">
        <f t="shared" ref="G65:G71" si="6">MAX(C65:F65)</f>
        <v>0</v>
      </c>
    </row>
    <row r="66" ht="12.75" customHeight="1">
      <c r="A66" s="16" t="s">
        <v>30</v>
      </c>
      <c r="B66" s="11" t="s">
        <v>22</v>
      </c>
      <c r="C66" s="9"/>
      <c r="D66" s="9"/>
      <c r="E66" s="9"/>
      <c r="F66" s="9"/>
      <c r="G66" s="9">
        <f t="shared" si="6"/>
        <v>0</v>
      </c>
    </row>
    <row r="67" ht="12.75" customHeight="1">
      <c r="A67" s="16" t="s">
        <v>83</v>
      </c>
      <c r="B67" s="11" t="s">
        <v>22</v>
      </c>
      <c r="C67" s="9"/>
      <c r="D67" s="9"/>
      <c r="E67" s="9"/>
      <c r="F67" s="9"/>
      <c r="G67" s="9">
        <f t="shared" si="6"/>
        <v>0</v>
      </c>
    </row>
    <row r="68" ht="12.75" customHeight="1">
      <c r="A68" s="16" t="s">
        <v>84</v>
      </c>
      <c r="B68" s="11" t="s">
        <v>22</v>
      </c>
      <c r="C68" s="9"/>
      <c r="D68" s="9"/>
      <c r="E68" s="9"/>
      <c r="F68" s="9"/>
      <c r="G68" s="9">
        <f t="shared" si="6"/>
        <v>0</v>
      </c>
    </row>
    <row r="69" ht="12.75" customHeight="1">
      <c r="A69" s="16" t="s">
        <v>86</v>
      </c>
      <c r="B69" s="11" t="s">
        <v>22</v>
      </c>
      <c r="C69" s="9"/>
      <c r="D69" s="9"/>
      <c r="E69" s="9"/>
      <c r="F69" s="9"/>
      <c r="G69" s="9">
        <f t="shared" si="6"/>
        <v>0</v>
      </c>
    </row>
    <row r="70" ht="12.75" customHeight="1">
      <c r="A70" s="16" t="s">
        <v>40</v>
      </c>
      <c r="B70" s="11" t="s">
        <v>25</v>
      </c>
      <c r="C70" s="9"/>
      <c r="D70" s="9"/>
      <c r="E70" s="9"/>
      <c r="F70" s="9"/>
      <c r="G70" s="9">
        <f t="shared" si="6"/>
        <v>0</v>
      </c>
    </row>
    <row r="71" ht="12.75" customHeight="1">
      <c r="A71" s="16" t="s">
        <v>31</v>
      </c>
      <c r="B71" s="17"/>
      <c r="C71" s="9"/>
      <c r="D71" s="9"/>
      <c r="E71" s="9"/>
      <c r="F71" s="9"/>
      <c r="G71" s="9">
        <f t="shared" si="6"/>
        <v>0</v>
      </c>
    </row>
    <row r="72" ht="12.75" customHeight="1">
      <c r="A72" s="16"/>
      <c r="B72" s="17"/>
      <c r="C72" s="9"/>
      <c r="D72" s="9"/>
      <c r="E72" s="9"/>
      <c r="F72" s="9"/>
      <c r="G72" s="9"/>
    </row>
    <row r="73" ht="12.75" customHeight="1">
      <c r="A73" s="19" t="s">
        <v>90</v>
      </c>
      <c r="B73" s="20"/>
      <c r="C73" s="21"/>
      <c r="D73" s="21"/>
      <c r="E73" s="21"/>
      <c r="F73" s="21"/>
      <c r="G73" s="21"/>
    </row>
    <row r="74" ht="12.75" customHeight="1">
      <c r="A74" s="16" t="s">
        <v>91</v>
      </c>
      <c r="B74" s="11" t="s">
        <v>22</v>
      </c>
      <c r="C74" s="9"/>
      <c r="D74" s="9"/>
      <c r="E74" s="9"/>
      <c r="F74" s="9"/>
      <c r="G74" s="9">
        <f t="shared" ref="G74:G80" si="7">MAX(C74:F74)</f>
        <v>0</v>
      </c>
    </row>
    <row r="75" ht="12.75" customHeight="1">
      <c r="A75" s="16" t="s">
        <v>30</v>
      </c>
      <c r="B75" s="11" t="s">
        <v>22</v>
      </c>
      <c r="C75" s="9"/>
      <c r="D75" s="9"/>
      <c r="E75" s="9"/>
      <c r="F75" s="9"/>
      <c r="G75" s="9">
        <f t="shared" si="7"/>
        <v>0</v>
      </c>
    </row>
    <row r="76" ht="12.75" customHeight="1">
      <c r="A76" s="16" t="s">
        <v>83</v>
      </c>
      <c r="B76" s="11" t="s">
        <v>22</v>
      </c>
      <c r="C76" s="9"/>
      <c r="D76" s="9"/>
      <c r="E76" s="9"/>
      <c r="F76" s="9"/>
      <c r="G76" s="9">
        <f t="shared" si="7"/>
        <v>0</v>
      </c>
    </row>
    <row r="77" ht="12.75" customHeight="1">
      <c r="A77" s="16" t="s">
        <v>94</v>
      </c>
      <c r="B77" s="11" t="s">
        <v>22</v>
      </c>
      <c r="C77" s="9"/>
      <c r="D77" s="9"/>
      <c r="E77" s="9"/>
      <c r="F77" s="9"/>
      <c r="G77" s="9">
        <f t="shared" si="7"/>
        <v>0</v>
      </c>
    </row>
    <row r="78" ht="12.75" customHeight="1">
      <c r="A78" s="16" t="s">
        <v>96</v>
      </c>
      <c r="B78" s="11" t="s">
        <v>22</v>
      </c>
      <c r="C78" s="9"/>
      <c r="D78" s="9"/>
      <c r="E78" s="9"/>
      <c r="F78" s="9"/>
      <c r="G78" s="9">
        <f t="shared" si="7"/>
        <v>0</v>
      </c>
    </row>
    <row r="79" ht="12.75" customHeight="1">
      <c r="A79" s="16" t="s">
        <v>40</v>
      </c>
      <c r="B79" s="11" t="s">
        <v>25</v>
      </c>
      <c r="C79" s="9"/>
      <c r="D79" s="9"/>
      <c r="E79" s="9"/>
      <c r="F79" s="9"/>
      <c r="G79" s="9">
        <f t="shared" si="7"/>
        <v>0</v>
      </c>
    </row>
    <row r="80" ht="12.75" customHeight="1">
      <c r="A80" s="16" t="s">
        <v>31</v>
      </c>
      <c r="B80" s="17"/>
      <c r="C80" s="9"/>
      <c r="D80" s="9"/>
      <c r="E80" s="9"/>
      <c r="F80" s="9"/>
      <c r="G80" s="9">
        <f t="shared" si="7"/>
        <v>0</v>
      </c>
    </row>
    <row r="81" ht="12.75" customHeight="1">
      <c r="A81" s="16"/>
      <c r="B81" s="17"/>
      <c r="C81" s="9"/>
      <c r="D81" s="9"/>
      <c r="E81" s="9"/>
      <c r="F81" s="9"/>
      <c r="G81" s="9"/>
    </row>
    <row r="82" ht="12.75" customHeight="1">
      <c r="A82" s="19" t="s">
        <v>99</v>
      </c>
      <c r="B82" s="20"/>
      <c r="C82" s="21"/>
      <c r="D82" s="21"/>
      <c r="E82" s="21"/>
      <c r="F82" s="21"/>
      <c r="G82" s="21"/>
    </row>
    <row r="83" ht="12.75" customHeight="1">
      <c r="A83" s="16" t="s">
        <v>100</v>
      </c>
      <c r="B83" s="11" t="s">
        <v>101</v>
      </c>
      <c r="C83" s="9"/>
      <c r="D83" s="9"/>
      <c r="E83" s="9"/>
      <c r="F83" s="9">
        <f>769*1.5-769</f>
        <v>384.5</v>
      </c>
      <c r="G83" s="9">
        <f t="shared" ref="G83:G94" si="8">MAX(C83:F83)</f>
        <v>384.5</v>
      </c>
    </row>
    <row r="84" ht="12.75" customHeight="1">
      <c r="A84" s="16" t="s">
        <v>102</v>
      </c>
      <c r="B84" s="11" t="s">
        <v>25</v>
      </c>
      <c r="C84" s="9"/>
      <c r="D84" s="9"/>
      <c r="E84" s="9"/>
      <c r="F84" s="9"/>
      <c r="G84" s="9">
        <f t="shared" si="8"/>
        <v>0</v>
      </c>
    </row>
    <row r="85" ht="12.75" customHeight="1">
      <c r="A85" s="16" t="s">
        <v>103</v>
      </c>
      <c r="B85" s="11" t="s">
        <v>104</v>
      </c>
      <c r="C85" s="9"/>
      <c r="D85" s="9"/>
      <c r="E85" s="9"/>
      <c r="F85" s="9">
        <f>(306.98*1.5)-306.98</f>
        <v>153.49</v>
      </c>
      <c r="G85" s="9">
        <f t="shared" si="8"/>
        <v>153.49</v>
      </c>
    </row>
    <row r="86" ht="12.75" customHeight="1">
      <c r="A86" s="16" t="s">
        <v>105</v>
      </c>
      <c r="B86" s="11" t="s">
        <v>22</v>
      </c>
      <c r="C86" s="9"/>
      <c r="D86" s="9"/>
      <c r="E86" s="9"/>
      <c r="F86" s="9"/>
      <c r="G86" s="9">
        <f t="shared" si="8"/>
        <v>0</v>
      </c>
    </row>
    <row r="87" ht="12.75" customHeight="1">
      <c r="A87" s="16" t="s">
        <v>107</v>
      </c>
      <c r="B87" s="11" t="s">
        <v>22</v>
      </c>
      <c r="C87" s="9"/>
      <c r="D87" s="9"/>
      <c r="E87" s="9"/>
      <c r="F87" s="9"/>
      <c r="G87" s="9">
        <f t="shared" si="8"/>
        <v>0</v>
      </c>
    </row>
    <row r="88" ht="12.75" customHeight="1">
      <c r="A88" s="16" t="s">
        <v>108</v>
      </c>
      <c r="B88" s="11" t="s">
        <v>22</v>
      </c>
      <c r="C88" s="9"/>
      <c r="D88" s="9"/>
      <c r="E88" s="9"/>
      <c r="F88" s="9"/>
      <c r="G88" s="9">
        <f t="shared" si="8"/>
        <v>0</v>
      </c>
    </row>
    <row r="89" ht="12.75" customHeight="1">
      <c r="A89" s="16" t="s">
        <v>109</v>
      </c>
      <c r="B89" s="11" t="s">
        <v>22</v>
      </c>
      <c r="C89" s="9"/>
      <c r="D89" s="9"/>
      <c r="E89" s="9"/>
      <c r="F89" s="9"/>
      <c r="G89" s="9">
        <f t="shared" si="8"/>
        <v>0</v>
      </c>
    </row>
    <row r="90" ht="12.75" customHeight="1">
      <c r="A90" s="16" t="s">
        <v>110</v>
      </c>
      <c r="B90" s="11" t="s">
        <v>22</v>
      </c>
      <c r="C90" s="9"/>
      <c r="D90" s="9"/>
      <c r="E90" s="9"/>
      <c r="F90" s="9"/>
      <c r="G90" s="9">
        <f t="shared" si="8"/>
        <v>0</v>
      </c>
    </row>
    <row r="91" ht="12.75" customHeight="1">
      <c r="A91" s="16" t="s">
        <v>111</v>
      </c>
      <c r="B91" s="11" t="s">
        <v>22</v>
      </c>
      <c r="C91" s="9"/>
      <c r="D91" s="9"/>
      <c r="E91" s="9"/>
      <c r="F91" s="9"/>
      <c r="G91" s="9">
        <f t="shared" si="8"/>
        <v>0</v>
      </c>
    </row>
    <row r="92" ht="12.75" customHeight="1">
      <c r="A92" s="23" t="s">
        <v>112</v>
      </c>
      <c r="B92" s="11" t="s">
        <v>22</v>
      </c>
      <c r="C92" s="9"/>
      <c r="D92" s="9"/>
      <c r="E92" s="9"/>
      <c r="F92" s="9"/>
      <c r="G92" s="9">
        <f t="shared" si="8"/>
        <v>0</v>
      </c>
    </row>
    <row r="93" ht="12.75" customHeight="1">
      <c r="A93" s="16" t="s">
        <v>40</v>
      </c>
      <c r="B93" s="11" t="s">
        <v>25</v>
      </c>
      <c r="C93" s="9"/>
      <c r="D93" s="9"/>
      <c r="E93" s="9"/>
      <c r="F93" s="9"/>
      <c r="G93" s="9">
        <f t="shared" si="8"/>
        <v>0</v>
      </c>
    </row>
    <row r="94" ht="12.75" customHeight="1">
      <c r="A94" s="16" t="s">
        <v>31</v>
      </c>
      <c r="B94" s="17"/>
      <c r="C94" s="9"/>
      <c r="D94" s="9"/>
      <c r="E94" s="9"/>
      <c r="F94" s="9"/>
      <c r="G94" s="9">
        <f t="shared" si="8"/>
        <v>0</v>
      </c>
    </row>
    <row r="95" ht="12.75" customHeight="1">
      <c r="A95" s="16"/>
      <c r="B95" s="17"/>
      <c r="C95" s="9"/>
      <c r="D95" s="9"/>
      <c r="E95" s="9"/>
      <c r="F95" s="9"/>
      <c r="G95" s="9"/>
    </row>
    <row r="96" ht="12.75" customHeight="1">
      <c r="A96" s="19" t="s">
        <v>113</v>
      </c>
      <c r="B96" s="20"/>
      <c r="C96" s="21"/>
      <c r="D96" s="21"/>
      <c r="E96" s="21"/>
      <c r="F96" s="21"/>
      <c r="G96" s="21"/>
    </row>
    <row r="97" ht="12.75" customHeight="1">
      <c r="A97" s="16" t="s">
        <v>114</v>
      </c>
      <c r="B97" s="11" t="s">
        <v>25</v>
      </c>
      <c r="C97" s="9"/>
      <c r="D97" s="9"/>
      <c r="E97" s="9"/>
      <c r="F97" s="9"/>
      <c r="G97" s="9">
        <f t="shared" ref="G97:G103" si="9">MAX(C97:F97)</f>
        <v>0</v>
      </c>
    </row>
    <row r="98" ht="12.75" customHeight="1">
      <c r="A98" s="16" t="s">
        <v>115</v>
      </c>
      <c r="B98" s="11" t="s">
        <v>22</v>
      </c>
      <c r="C98" s="9"/>
      <c r="D98" s="9"/>
      <c r="E98" s="9"/>
      <c r="F98" s="9"/>
      <c r="G98" s="9">
        <f t="shared" si="9"/>
        <v>0</v>
      </c>
    </row>
    <row r="99" ht="12.75" customHeight="1">
      <c r="A99" s="16" t="s">
        <v>116</v>
      </c>
      <c r="B99" s="11" t="s">
        <v>22</v>
      </c>
      <c r="C99" s="9"/>
      <c r="D99" s="9"/>
      <c r="E99" s="9"/>
      <c r="F99" s="9"/>
      <c r="G99" s="9">
        <f t="shared" si="9"/>
        <v>0</v>
      </c>
    </row>
    <row r="100" ht="12.75" customHeight="1">
      <c r="A100" s="16" t="s">
        <v>117</v>
      </c>
      <c r="B100" s="11" t="s">
        <v>22</v>
      </c>
      <c r="C100" s="9"/>
      <c r="D100" s="9"/>
      <c r="E100" s="9"/>
      <c r="F100" s="9"/>
      <c r="G100" s="9">
        <f t="shared" si="9"/>
        <v>0</v>
      </c>
    </row>
    <row r="101" ht="12.75" customHeight="1">
      <c r="A101" s="16" t="s">
        <v>118</v>
      </c>
      <c r="B101" s="11" t="s">
        <v>22</v>
      </c>
      <c r="C101" s="9"/>
      <c r="D101" s="9"/>
      <c r="E101" s="9"/>
      <c r="F101" s="9"/>
      <c r="G101" s="9">
        <f t="shared" si="9"/>
        <v>0</v>
      </c>
    </row>
    <row r="102" ht="12.75" customHeight="1">
      <c r="A102" s="16" t="s">
        <v>40</v>
      </c>
      <c r="B102" s="11" t="s">
        <v>25</v>
      </c>
      <c r="C102" s="9"/>
      <c r="D102" s="9"/>
      <c r="E102" s="9"/>
      <c r="F102" s="9"/>
      <c r="G102" s="9">
        <f t="shared" si="9"/>
        <v>0</v>
      </c>
    </row>
    <row r="103" ht="12.75" customHeight="1">
      <c r="A103" s="16" t="s">
        <v>31</v>
      </c>
      <c r="B103" s="17"/>
      <c r="C103" s="9"/>
      <c r="D103" s="9"/>
      <c r="E103" s="9"/>
      <c r="F103" s="9"/>
      <c r="G103" s="9">
        <f t="shared" si="9"/>
        <v>0</v>
      </c>
    </row>
    <row r="104" ht="12.75" customHeight="1">
      <c r="A104" s="16"/>
      <c r="B104" s="17"/>
      <c r="C104" s="9"/>
      <c r="D104" s="9"/>
      <c r="E104" s="9"/>
      <c r="F104" s="9"/>
      <c r="G104" s="9"/>
    </row>
    <row r="105" ht="12.75" customHeight="1">
      <c r="A105" s="19" t="s">
        <v>119</v>
      </c>
      <c r="B105" s="20"/>
      <c r="C105" s="21"/>
      <c r="D105" s="21"/>
      <c r="E105" s="21"/>
      <c r="F105" s="21"/>
      <c r="G105" s="21"/>
    </row>
    <row r="106" ht="12.75" customHeight="1">
      <c r="A106" s="16" t="s">
        <v>120</v>
      </c>
      <c r="B106" s="11" t="s">
        <v>25</v>
      </c>
      <c r="C106" s="9"/>
      <c r="D106" s="9"/>
      <c r="E106" s="9"/>
      <c r="F106" s="9"/>
      <c r="G106" s="9">
        <f t="shared" ref="G106:G110" si="10">MAX(C106:F106)</f>
        <v>0</v>
      </c>
    </row>
    <row r="107" ht="12.75" customHeight="1">
      <c r="A107" s="16" t="s">
        <v>121</v>
      </c>
      <c r="B107" s="11" t="s">
        <v>25</v>
      </c>
      <c r="C107" s="9"/>
      <c r="D107" s="9"/>
      <c r="E107" s="9"/>
      <c r="F107" s="9"/>
      <c r="G107" s="9">
        <f t="shared" si="10"/>
        <v>0</v>
      </c>
    </row>
    <row r="108" ht="12.75" customHeight="1">
      <c r="A108" s="16" t="s">
        <v>122</v>
      </c>
      <c r="B108" s="11" t="s">
        <v>25</v>
      </c>
      <c r="C108" s="9"/>
      <c r="D108" s="9"/>
      <c r="E108" s="9"/>
      <c r="F108" s="9"/>
      <c r="G108" s="9">
        <f t="shared" si="10"/>
        <v>0</v>
      </c>
    </row>
    <row r="109" ht="12.75" customHeight="1">
      <c r="A109" s="16" t="s">
        <v>123</v>
      </c>
      <c r="B109" s="11" t="s">
        <v>124</v>
      </c>
      <c r="C109" s="9"/>
      <c r="D109" s="9"/>
      <c r="E109" s="14">
        <v>115.59</v>
      </c>
      <c r="F109" s="9"/>
      <c r="G109" s="9">
        <f t="shared" si="10"/>
        <v>115.59</v>
      </c>
    </row>
    <row r="110" ht="12.75" customHeight="1">
      <c r="A110" s="16" t="s">
        <v>31</v>
      </c>
      <c r="B110" s="17"/>
      <c r="C110" s="9"/>
      <c r="D110" s="9"/>
      <c r="E110" s="9"/>
      <c r="F110" s="9"/>
      <c r="G110" s="9">
        <f t="shared" si="10"/>
        <v>0</v>
      </c>
    </row>
    <row r="111" ht="12.75" customHeight="1">
      <c r="A111" s="16"/>
      <c r="B111" s="17"/>
      <c r="C111" s="9"/>
      <c r="D111" s="9"/>
      <c r="E111" s="9"/>
      <c r="F111" s="9"/>
      <c r="G111" s="9"/>
    </row>
    <row r="112" ht="12.75" customHeight="1">
      <c r="A112" s="19" t="s">
        <v>125</v>
      </c>
      <c r="B112" s="20"/>
      <c r="C112" s="21"/>
      <c r="D112" s="21"/>
      <c r="E112" s="21"/>
      <c r="F112" s="21"/>
      <c r="G112" s="21"/>
    </row>
    <row r="113" ht="12.75" customHeight="1">
      <c r="A113" s="16" t="s">
        <v>126</v>
      </c>
      <c r="B113" s="11" t="s">
        <v>25</v>
      </c>
      <c r="C113" s="9"/>
      <c r="D113" s="9"/>
      <c r="E113" s="9"/>
      <c r="F113" s="9"/>
      <c r="G113" s="9">
        <f t="shared" ref="G113:G127" si="11">MAX(C113:F113)</f>
        <v>0</v>
      </c>
    </row>
    <row r="114" ht="12.75" customHeight="1">
      <c r="A114" s="16" t="s">
        <v>127</v>
      </c>
      <c r="B114" s="11" t="s">
        <v>25</v>
      </c>
      <c r="C114" s="9"/>
      <c r="D114" s="9"/>
      <c r="E114" s="9"/>
      <c r="F114" s="9"/>
      <c r="G114" s="9">
        <f t="shared" si="11"/>
        <v>0</v>
      </c>
    </row>
    <row r="115" ht="12.75" customHeight="1">
      <c r="A115" s="16" t="s">
        <v>128</v>
      </c>
      <c r="B115" s="11" t="s">
        <v>22</v>
      </c>
      <c r="C115" s="9"/>
      <c r="D115" s="9"/>
      <c r="E115" s="9"/>
      <c r="F115" s="9"/>
      <c r="G115" s="9">
        <f t="shared" si="11"/>
        <v>0</v>
      </c>
    </row>
    <row r="116" ht="12.75" customHeight="1">
      <c r="A116" s="16" t="s">
        <v>129</v>
      </c>
      <c r="B116" s="11" t="s">
        <v>22</v>
      </c>
      <c r="C116" s="9"/>
      <c r="D116" s="9"/>
      <c r="E116" s="9"/>
      <c r="F116" s="9"/>
      <c r="G116" s="9">
        <f t="shared" si="11"/>
        <v>0</v>
      </c>
    </row>
    <row r="117" ht="12.75" customHeight="1">
      <c r="A117" s="16" t="s">
        <v>130</v>
      </c>
      <c r="B117" s="11" t="s">
        <v>22</v>
      </c>
      <c r="C117" s="9"/>
      <c r="D117" s="9"/>
      <c r="E117" s="9"/>
      <c r="F117" s="9"/>
      <c r="G117" s="9">
        <f t="shared" si="11"/>
        <v>0</v>
      </c>
    </row>
    <row r="118" ht="12.75" customHeight="1">
      <c r="A118" s="16" t="s">
        <v>131</v>
      </c>
      <c r="B118" s="11" t="s">
        <v>22</v>
      </c>
      <c r="C118" s="9"/>
      <c r="D118" s="9"/>
      <c r="E118" s="9"/>
      <c r="F118" s="9"/>
      <c r="G118" s="9">
        <f t="shared" si="11"/>
        <v>0</v>
      </c>
    </row>
    <row r="119" ht="12.75" customHeight="1">
      <c r="A119" s="16" t="s">
        <v>132</v>
      </c>
      <c r="B119" s="11" t="s">
        <v>22</v>
      </c>
      <c r="C119" s="9"/>
      <c r="D119" s="9"/>
      <c r="E119" s="9"/>
      <c r="F119" s="9"/>
      <c r="G119" s="9">
        <f t="shared" si="11"/>
        <v>0</v>
      </c>
    </row>
    <row r="120" ht="12.75" customHeight="1">
      <c r="A120" s="16" t="s">
        <v>133</v>
      </c>
      <c r="B120" s="11" t="s">
        <v>22</v>
      </c>
      <c r="C120" s="9"/>
      <c r="D120" s="9"/>
      <c r="E120" s="9"/>
      <c r="F120" s="9"/>
      <c r="G120" s="9">
        <f t="shared" si="11"/>
        <v>0</v>
      </c>
    </row>
    <row r="121" ht="12.75" customHeight="1">
      <c r="A121" s="16" t="s">
        <v>134</v>
      </c>
      <c r="B121" s="11" t="s">
        <v>22</v>
      </c>
      <c r="C121" s="9"/>
      <c r="D121" s="9"/>
      <c r="E121" s="9"/>
      <c r="F121" s="9"/>
      <c r="G121" s="9">
        <f t="shared" si="11"/>
        <v>0</v>
      </c>
    </row>
    <row r="122" ht="12.75" customHeight="1">
      <c r="A122" s="16" t="s">
        <v>135</v>
      </c>
      <c r="B122" s="11" t="s">
        <v>25</v>
      </c>
      <c r="C122" s="9"/>
      <c r="D122" s="9"/>
      <c r="E122" s="9"/>
      <c r="F122" s="9"/>
      <c r="G122" s="9">
        <f t="shared" si="11"/>
        <v>0</v>
      </c>
    </row>
    <row r="123" ht="12.75" customHeight="1">
      <c r="A123" s="16" t="s">
        <v>136</v>
      </c>
      <c r="B123" s="11" t="s">
        <v>22</v>
      </c>
      <c r="C123" s="9"/>
      <c r="D123" s="9"/>
      <c r="E123" s="9"/>
      <c r="F123" s="9"/>
      <c r="G123" s="9">
        <f t="shared" si="11"/>
        <v>0</v>
      </c>
    </row>
    <row r="124" ht="12.75" customHeight="1">
      <c r="A124" s="16" t="s">
        <v>138</v>
      </c>
      <c r="B124" s="11" t="s">
        <v>22</v>
      </c>
      <c r="C124" s="9"/>
      <c r="D124" s="9"/>
      <c r="E124" s="9"/>
      <c r="F124" s="9"/>
      <c r="G124" s="9">
        <f t="shared" si="11"/>
        <v>0</v>
      </c>
    </row>
    <row r="125" ht="12.75" customHeight="1">
      <c r="A125" s="16" t="s">
        <v>139</v>
      </c>
      <c r="B125" s="11" t="s">
        <v>22</v>
      </c>
      <c r="C125" s="9"/>
      <c r="D125" s="9"/>
      <c r="E125" s="9"/>
      <c r="F125" s="9"/>
      <c r="G125" s="9">
        <f t="shared" si="11"/>
        <v>0</v>
      </c>
    </row>
    <row r="126" ht="12.75" customHeight="1">
      <c r="A126" s="16" t="s">
        <v>40</v>
      </c>
      <c r="B126" s="11" t="s">
        <v>25</v>
      </c>
      <c r="C126" s="9"/>
      <c r="D126" s="9"/>
      <c r="E126" s="9"/>
      <c r="F126" s="9"/>
      <c r="G126" s="9">
        <f t="shared" si="11"/>
        <v>0</v>
      </c>
    </row>
    <row r="127" ht="12.75" customHeight="1">
      <c r="A127" s="16" t="s">
        <v>31</v>
      </c>
      <c r="B127" s="11" t="s">
        <v>140</v>
      </c>
      <c r="C127" s="9"/>
      <c r="D127" s="9"/>
      <c r="E127" s="14">
        <v>52.92</v>
      </c>
      <c r="F127" s="9"/>
      <c r="G127" s="9">
        <f t="shared" si="11"/>
        <v>52.92</v>
      </c>
    </row>
    <row r="128" ht="12.75" customHeight="1">
      <c r="A128" s="16"/>
      <c r="B128" s="11" t="s">
        <v>141</v>
      </c>
      <c r="C128" s="9"/>
      <c r="D128" s="9"/>
      <c r="E128" s="9"/>
      <c r="F128" s="9"/>
      <c r="G128" s="14">
        <v>0.0</v>
      </c>
    </row>
    <row r="129" ht="12.75" customHeight="1">
      <c r="A129" s="19" t="s">
        <v>142</v>
      </c>
      <c r="B129" s="20"/>
      <c r="C129" s="21"/>
      <c r="D129" s="21"/>
      <c r="E129" s="21"/>
      <c r="F129" s="21"/>
      <c r="G129" s="21"/>
    </row>
    <row r="130" ht="12.75" customHeight="1">
      <c r="A130" s="16" t="s">
        <v>143</v>
      </c>
      <c r="B130" s="11" t="s">
        <v>22</v>
      </c>
      <c r="C130" s="9"/>
      <c r="D130" s="9"/>
      <c r="E130" s="9"/>
      <c r="F130" s="9"/>
      <c r="G130" s="9">
        <f t="shared" ref="G130:G151" si="12">MAX(C130:F130)</f>
        <v>0</v>
      </c>
    </row>
    <row r="131" ht="12.75" customHeight="1">
      <c r="A131" s="16" t="s">
        <v>144</v>
      </c>
      <c r="B131" s="11" t="s">
        <v>25</v>
      </c>
      <c r="C131" s="9"/>
      <c r="D131" s="9"/>
      <c r="E131" s="9"/>
      <c r="F131" s="9"/>
      <c r="G131" s="9">
        <f t="shared" si="12"/>
        <v>0</v>
      </c>
    </row>
    <row r="132" ht="12.75" customHeight="1">
      <c r="A132" s="16" t="s">
        <v>145</v>
      </c>
      <c r="B132" s="11" t="s">
        <v>25</v>
      </c>
      <c r="C132" s="9"/>
      <c r="D132" s="9"/>
      <c r="E132" s="9"/>
      <c r="F132" s="9"/>
      <c r="G132" s="9">
        <f t="shared" si="12"/>
        <v>0</v>
      </c>
    </row>
    <row r="133" ht="12.75" customHeight="1">
      <c r="A133" s="16" t="s">
        <v>147</v>
      </c>
      <c r="B133" s="11" t="s">
        <v>25</v>
      </c>
      <c r="C133" s="9"/>
      <c r="D133" s="9"/>
      <c r="E133" s="9"/>
      <c r="F133" s="9"/>
      <c r="G133" s="9">
        <f t="shared" si="12"/>
        <v>0</v>
      </c>
    </row>
    <row r="134" ht="12.75" customHeight="1">
      <c r="A134" s="16" t="s">
        <v>148</v>
      </c>
      <c r="B134" s="11" t="s">
        <v>149</v>
      </c>
      <c r="C134" s="9"/>
      <c r="D134" s="9"/>
      <c r="E134" s="14">
        <v>8.64</v>
      </c>
      <c r="F134" s="9"/>
      <c r="G134" s="9">
        <f t="shared" si="12"/>
        <v>8.64</v>
      </c>
    </row>
    <row r="135" ht="12.75" customHeight="1">
      <c r="A135" s="16" t="s">
        <v>150</v>
      </c>
      <c r="B135" s="11" t="s">
        <v>22</v>
      </c>
      <c r="C135" s="9"/>
      <c r="D135" s="9"/>
      <c r="E135" s="9"/>
      <c r="F135" s="9"/>
      <c r="G135" s="9">
        <f t="shared" si="12"/>
        <v>0</v>
      </c>
    </row>
    <row r="136" ht="12.75" customHeight="1">
      <c r="A136" s="16" t="s">
        <v>151</v>
      </c>
      <c r="B136" s="25" t="s">
        <v>25</v>
      </c>
      <c r="C136" s="9"/>
      <c r="D136" s="9"/>
      <c r="E136" s="9"/>
      <c r="F136" s="9"/>
      <c r="G136" s="9">
        <f t="shared" si="12"/>
        <v>0</v>
      </c>
    </row>
    <row r="137" ht="12.75" customHeight="1">
      <c r="A137" s="16" t="s">
        <v>152</v>
      </c>
      <c r="B137" s="11" t="s">
        <v>25</v>
      </c>
      <c r="C137" s="9"/>
      <c r="D137" s="9"/>
      <c r="E137" s="9"/>
      <c r="F137" s="9"/>
      <c r="G137" s="9">
        <f t="shared" si="12"/>
        <v>0</v>
      </c>
    </row>
    <row r="138" ht="12.75" customHeight="1">
      <c r="A138" s="23" t="s">
        <v>153</v>
      </c>
      <c r="B138" s="11" t="s">
        <v>25</v>
      </c>
      <c r="C138" s="9"/>
      <c r="D138" s="9"/>
      <c r="E138" s="9"/>
      <c r="F138" s="9"/>
      <c r="G138" s="9">
        <f t="shared" si="12"/>
        <v>0</v>
      </c>
    </row>
    <row r="139" ht="12.75" customHeight="1">
      <c r="A139" s="16" t="s">
        <v>154</v>
      </c>
      <c r="B139" s="11" t="s">
        <v>25</v>
      </c>
      <c r="C139" s="9"/>
      <c r="D139" s="9"/>
      <c r="E139" s="9"/>
      <c r="F139" s="9"/>
      <c r="G139" s="9">
        <f t="shared" si="12"/>
        <v>0</v>
      </c>
    </row>
    <row r="140" ht="12.75" customHeight="1">
      <c r="A140" s="16" t="s">
        <v>155</v>
      </c>
      <c r="B140" s="11" t="s">
        <v>25</v>
      </c>
      <c r="C140" s="9"/>
      <c r="D140" s="9"/>
      <c r="E140" s="9"/>
      <c r="F140" s="9"/>
      <c r="G140" s="9">
        <f t="shared" si="12"/>
        <v>0</v>
      </c>
    </row>
    <row r="141" ht="12.75" customHeight="1">
      <c r="A141" s="16" t="s">
        <v>156</v>
      </c>
      <c r="B141" s="11" t="s">
        <v>25</v>
      </c>
      <c r="C141" s="9"/>
      <c r="D141" s="9"/>
      <c r="E141" s="9"/>
      <c r="F141" s="9"/>
      <c r="G141" s="9">
        <f t="shared" si="12"/>
        <v>0</v>
      </c>
    </row>
    <row r="142" ht="12.75" customHeight="1">
      <c r="A142" s="16" t="s">
        <v>157</v>
      </c>
      <c r="B142" s="11" t="s">
        <v>22</v>
      </c>
      <c r="C142" s="9"/>
      <c r="D142" s="9"/>
      <c r="E142" s="9"/>
      <c r="F142" s="9"/>
      <c r="G142" s="9">
        <f t="shared" si="12"/>
        <v>0</v>
      </c>
    </row>
    <row r="143" ht="12.75" customHeight="1">
      <c r="A143" s="16" t="s">
        <v>158</v>
      </c>
      <c r="B143" s="11" t="s">
        <v>159</v>
      </c>
      <c r="C143" s="9"/>
      <c r="D143" s="9"/>
      <c r="E143" s="9"/>
      <c r="F143" s="9"/>
      <c r="G143" s="9">
        <f t="shared" si="12"/>
        <v>0</v>
      </c>
    </row>
    <row r="144" ht="12.75" customHeight="1">
      <c r="A144" s="16" t="s">
        <v>160</v>
      </c>
      <c r="B144" s="11" t="s">
        <v>159</v>
      </c>
      <c r="C144" s="9"/>
      <c r="D144" s="9"/>
      <c r="E144" s="9"/>
      <c r="F144" s="9"/>
      <c r="G144" s="9">
        <f t="shared" si="12"/>
        <v>0</v>
      </c>
    </row>
    <row r="145" ht="12.75" customHeight="1">
      <c r="A145" s="16" t="s">
        <v>40</v>
      </c>
      <c r="B145" s="11" t="s">
        <v>25</v>
      </c>
      <c r="C145" s="9"/>
      <c r="D145" s="9"/>
      <c r="E145" s="9"/>
      <c r="F145" s="9"/>
      <c r="G145" s="9">
        <f t="shared" si="12"/>
        <v>0</v>
      </c>
    </row>
    <row r="146" ht="12.75" customHeight="1">
      <c r="A146" s="16" t="s">
        <v>161</v>
      </c>
      <c r="B146" s="11" t="s">
        <v>25</v>
      </c>
      <c r="C146" s="9"/>
      <c r="D146" s="9"/>
      <c r="E146" s="9"/>
      <c r="F146" s="9"/>
      <c r="G146" s="9">
        <f t="shared" si="12"/>
        <v>0</v>
      </c>
    </row>
    <row r="147" ht="12.75" customHeight="1">
      <c r="A147" s="16" t="s">
        <v>162</v>
      </c>
      <c r="B147" s="11" t="s">
        <v>25</v>
      </c>
      <c r="C147" s="9"/>
      <c r="D147" s="9"/>
      <c r="E147" s="9"/>
      <c r="F147" s="9"/>
      <c r="G147" s="9">
        <f t="shared" si="12"/>
        <v>0</v>
      </c>
    </row>
    <row r="148" ht="12.75" customHeight="1">
      <c r="A148" s="16" t="s">
        <v>145</v>
      </c>
      <c r="B148" s="11" t="s">
        <v>22</v>
      </c>
      <c r="C148" s="9"/>
      <c r="D148" s="9"/>
      <c r="E148" s="9"/>
      <c r="F148" s="9"/>
      <c r="G148" s="9">
        <f t="shared" si="12"/>
        <v>0</v>
      </c>
    </row>
    <row r="149" ht="12.75" customHeight="1">
      <c r="A149" s="26" t="s">
        <v>163</v>
      </c>
      <c r="B149" s="11" t="s">
        <v>104</v>
      </c>
      <c r="C149" s="9"/>
      <c r="D149" s="9"/>
      <c r="E149" s="14">
        <v>12.7</v>
      </c>
      <c r="F149" s="9"/>
      <c r="G149" s="9">
        <f t="shared" si="12"/>
        <v>12.7</v>
      </c>
    </row>
    <row r="150" ht="12.75" customHeight="1">
      <c r="A150" s="26" t="s">
        <v>164</v>
      </c>
      <c r="B150" s="17"/>
      <c r="C150" s="9"/>
      <c r="D150" s="9"/>
      <c r="E150" s="14">
        <v>563.0</v>
      </c>
      <c r="F150" s="9"/>
      <c r="G150" s="9">
        <f t="shared" si="12"/>
        <v>563</v>
      </c>
    </row>
    <row r="151" ht="12.75" customHeight="1">
      <c r="A151" s="16"/>
      <c r="B151" s="17"/>
      <c r="C151" s="9"/>
      <c r="D151" s="9"/>
      <c r="E151" s="9"/>
      <c r="F151" s="9"/>
      <c r="G151" s="9">
        <f t="shared" si="12"/>
        <v>0</v>
      </c>
    </row>
    <row r="152" ht="12.75" customHeight="1">
      <c r="A152" s="16"/>
      <c r="B152" s="17"/>
      <c r="C152" s="9"/>
      <c r="D152" s="9"/>
      <c r="E152" s="9"/>
      <c r="F152" s="9"/>
      <c r="G152" s="9"/>
    </row>
    <row r="153" ht="12.75" customHeight="1">
      <c r="B153" s="27" t="s">
        <v>165</v>
      </c>
      <c r="C153" s="27">
        <f t="shared" ref="C153:G153" si="13">SUM(C4:C152)</f>
        <v>0</v>
      </c>
      <c r="D153" s="27">
        <f t="shared" si="13"/>
        <v>0</v>
      </c>
      <c r="E153" s="27">
        <f t="shared" si="13"/>
        <v>16948.53</v>
      </c>
      <c r="F153" s="27">
        <f t="shared" si="13"/>
        <v>537.99</v>
      </c>
      <c r="G153" s="27">
        <f t="shared" si="13"/>
        <v>17137.52</v>
      </c>
    </row>
    <row r="154" ht="12.75" customHeight="1"/>
    <row r="155" ht="12.75" customHeight="1">
      <c r="B155" s="27" t="s">
        <v>166</v>
      </c>
      <c r="C155" s="28">
        <f>SUM(G4:G152)</f>
        <v>17137.52</v>
      </c>
    </row>
    <row r="156" ht="12.75" customHeight="1"/>
    <row r="157" ht="12.75" customHeight="1"/>
    <row r="158" ht="12.75" customHeight="1"/>
    <row r="159" ht="12.75" customHeight="1">
      <c r="A159" s="29"/>
    </row>
    <row r="160" ht="12.75" customHeight="1">
      <c r="A160" s="30" t="s">
        <v>167</v>
      </c>
      <c r="B160" s="31"/>
      <c r="C160" s="31"/>
      <c r="D160" s="31"/>
      <c r="E160" s="31"/>
      <c r="F160" s="31"/>
      <c r="G160" s="31"/>
    </row>
    <row r="161" ht="12.75" customHeight="1">
      <c r="A161" s="32" t="s">
        <v>168</v>
      </c>
      <c r="B161" s="33"/>
      <c r="C161" s="33"/>
      <c r="D161" s="33"/>
      <c r="E161" s="33"/>
      <c r="F161" s="33"/>
      <c r="G161" s="34"/>
    </row>
    <row r="162" ht="12.75" customHeight="1">
      <c r="A162" s="35" t="s">
        <v>169</v>
      </c>
      <c r="G162" s="36"/>
    </row>
    <row r="163" ht="12.75" customHeight="1">
      <c r="A163" s="35" t="s">
        <v>172</v>
      </c>
      <c r="G163" s="36"/>
    </row>
    <row r="164" ht="12.75" customHeight="1">
      <c r="A164" s="35" t="s">
        <v>173</v>
      </c>
      <c r="G164" s="36"/>
    </row>
    <row r="165" ht="12.75" customHeight="1">
      <c r="A165" s="35" t="s">
        <v>174</v>
      </c>
      <c r="G165" s="36"/>
    </row>
    <row r="166" ht="12.75" customHeight="1">
      <c r="A166" s="37" t="s">
        <v>175</v>
      </c>
      <c r="B166" s="31"/>
      <c r="C166" s="31"/>
      <c r="D166" s="31"/>
      <c r="E166" s="31"/>
      <c r="F166" s="31"/>
      <c r="G166" s="38"/>
    </row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8">
    <mergeCell ref="A165:G165"/>
    <mergeCell ref="A166:G166"/>
    <mergeCell ref="C1:G1"/>
    <mergeCell ref="A161:G161"/>
    <mergeCell ref="A162:G162"/>
    <mergeCell ref="A160:G160"/>
    <mergeCell ref="A163:G163"/>
    <mergeCell ref="A164:G164"/>
  </mergeCells>
  <printOptions horizontalCentered="1"/>
  <pageMargins bottom="0.5" footer="0.0" header="0.0" left="0.2" right="0.2" top="0.75"/>
  <pageSetup orientation="landscape"/>
  <headerFooter>
    <oddHeader>&amp;C[insert school name] SAE 2008 Clean Snowmobile Challenge - MSRP</oddHeader>
    <oddFooter>&amp;CPage &amp;P of &amp;R&amp;D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0"/>
    <col customWidth="1" min="2" max="3" width="22.29"/>
    <col customWidth="1" min="4" max="4" width="29.86"/>
    <col customWidth="1" min="5" max="5" width="22.29"/>
    <col customWidth="1" min="6" max="6" width="24.14"/>
    <col customWidth="1" min="7" max="7" width="24.86"/>
    <col customWidth="1" min="8" max="26" width="8.71"/>
  </cols>
  <sheetData>
    <row r="1" ht="12.75" customHeight="1">
      <c r="A1" s="1" t="str">
        <f>MSRP_spreadsheet!A1</f>
        <v>Component</v>
      </c>
      <c r="B1" s="2" t="str">
        <f>MSRP_spreadsheet!C1</f>
        <v>Per Item MSRP</v>
      </c>
      <c r="C1" s="3"/>
      <c r="D1" s="3"/>
      <c r="E1" s="3"/>
      <c r="F1" s="4"/>
    </row>
    <row r="2" ht="46.5" customHeight="1">
      <c r="A2" s="7"/>
      <c r="B2" s="6" t="str">
        <f>MSRP_spreadsheet!C2</f>
        <v>Mfg. quote + 50%</v>
      </c>
      <c r="C2" s="6" t="str">
        <f>MSRP_spreadsheet!D2</f>
        <v>Whls. + 50%</v>
      </c>
      <c r="D2" s="6" t="str">
        <f>MSRP_spreadsheet!E2</f>
        <v>Retail cost of added component</v>
      </c>
      <c r="E2" s="6" t="str">
        <f>MSRP_spreadsheet!F2</f>
        <v>Retail of most expensive part +50% for substituted component</v>
      </c>
      <c r="F2" s="6" t="str">
        <f>MSRP_spreadsheet!G2</f>
        <v>Sled MSRP or Highest Value of modified components</v>
      </c>
    </row>
    <row r="3" ht="12.75" customHeight="1">
      <c r="A3" s="8"/>
      <c r="B3" s="8"/>
      <c r="C3" s="8"/>
      <c r="D3" s="8"/>
      <c r="E3" s="8"/>
      <c r="F3" s="8"/>
    </row>
    <row r="4" ht="12.75" customHeight="1">
      <c r="A4" s="12" t="str">
        <f>MSRP_spreadsheet!A4</f>
        <v>2018 Yamaha RS Venture TF BAT</v>
      </c>
      <c r="B4" s="8"/>
      <c r="C4" s="8"/>
      <c r="D4" s="8"/>
      <c r="E4" s="8"/>
      <c r="F4" s="8"/>
    </row>
    <row r="5" ht="12.75" customHeight="1">
      <c r="A5" s="8"/>
      <c r="B5" s="8"/>
      <c r="C5" s="8"/>
      <c r="D5" s="8"/>
      <c r="E5" s="8"/>
      <c r="F5" s="8"/>
    </row>
    <row r="6" ht="12.75" customHeight="1">
      <c r="A6" s="12" t="str">
        <f>MSRP_spreadsheet!A6</f>
        <v>Factory options utilized on competition sled</v>
      </c>
      <c r="B6" s="8"/>
      <c r="C6" s="8"/>
      <c r="D6" s="8"/>
      <c r="E6" s="8"/>
      <c r="F6" s="8"/>
    </row>
    <row r="7" ht="12.75" customHeight="1">
      <c r="A7" s="8" t="str">
        <f>MSRP_spreadsheet!A7</f>
        <v>tow hitch/rack</v>
      </c>
      <c r="B7" s="8"/>
      <c r="C7" s="8"/>
      <c r="D7" s="8"/>
      <c r="E7" s="8"/>
      <c r="F7" s="8"/>
    </row>
    <row r="8" ht="12.75" customHeight="1">
      <c r="A8" s="8" t="str">
        <f>MSRP_spreadsheet!A8</f>
        <v>12 VDC outlet</v>
      </c>
      <c r="B8" s="8"/>
      <c r="C8" s="8"/>
      <c r="D8" s="8"/>
      <c r="E8" s="8"/>
      <c r="F8" s="8"/>
    </row>
    <row r="9" ht="12.75" customHeight="1">
      <c r="A9" s="8" t="str">
        <f>MSRP_spreadsheet!A9</f>
        <v>handle bar hooks</v>
      </c>
      <c r="B9" s="8"/>
      <c r="C9" s="8"/>
      <c r="D9" s="8"/>
      <c r="E9" s="8"/>
      <c r="F9" s="8"/>
    </row>
    <row r="10" ht="12.75" customHeight="1">
      <c r="A10" s="8" t="str">
        <f>MSRP_spreadsheet!A10</f>
        <v>mirrors</v>
      </c>
      <c r="B10" s="8"/>
      <c r="C10" s="8"/>
      <c r="D10" s="8"/>
      <c r="E10" s="8"/>
      <c r="F10" s="8"/>
    </row>
    <row r="11" ht="12.75" customHeight="1">
      <c r="A11" s="8" t="str">
        <f>MSRP_spreadsheet!A11</f>
        <v>tachometer</v>
      </c>
      <c r="B11" s="8"/>
      <c r="C11" s="8"/>
      <c r="D11" s="8"/>
      <c r="E11" s="8"/>
      <c r="F11" s="8"/>
    </row>
    <row r="12" ht="12.75" customHeight="1">
      <c r="A12" s="8" t="str">
        <f>MSRP_spreadsheet!A12</f>
        <v>electric start</v>
      </c>
      <c r="B12" s="8"/>
      <c r="C12" s="8"/>
      <c r="D12" s="8"/>
      <c r="E12" s="8"/>
      <c r="F12" s="8"/>
    </row>
    <row r="13" ht="12.75" customHeight="1">
      <c r="A13" s="8" t="str">
        <f>MSRP_spreadsheet!A13</f>
        <v>reverse</v>
      </c>
      <c r="B13" s="8"/>
      <c r="C13" s="8"/>
      <c r="D13" s="8"/>
      <c r="E13" s="8"/>
      <c r="F13" s="8"/>
    </row>
    <row r="14" ht="12.75" customHeight="1">
      <c r="A14" s="8" t="str">
        <f>MSRP_spreadsheet!A14</f>
        <v>shocks</v>
      </c>
      <c r="B14" s="8"/>
      <c r="C14" s="8"/>
      <c r="D14" s="8"/>
      <c r="E14" s="8"/>
      <c r="F14" s="8"/>
    </row>
    <row r="15" ht="12.75" customHeight="1">
      <c r="A15" s="8" t="str">
        <f>MSRP_spreadsheet!A15</f>
        <v>other</v>
      </c>
      <c r="B15" s="8"/>
      <c r="C15" s="8"/>
      <c r="D15" s="8"/>
      <c r="E15" s="8"/>
      <c r="F15" s="8"/>
    </row>
    <row r="16" ht="12.75" customHeight="1">
      <c r="A16" s="8"/>
      <c r="B16" s="8"/>
      <c r="C16" s="8"/>
      <c r="D16" s="8"/>
      <c r="E16" s="8"/>
      <c r="F16" s="8"/>
    </row>
    <row r="17" ht="12.75" customHeight="1">
      <c r="A17" s="12" t="str">
        <f>MSRP_spreadsheet!A17</f>
        <v>Engine/Motor</v>
      </c>
      <c r="B17" s="8"/>
      <c r="C17" s="8"/>
      <c r="D17" s="8"/>
      <c r="E17" s="8"/>
      <c r="F17" s="8"/>
    </row>
    <row r="18" ht="12.75" customHeight="1">
      <c r="A18" s="8" t="str">
        <f>MSRP_spreadsheet!A18</f>
        <v>spark-ignition/compression-ignition</v>
      </c>
      <c r="B18" s="8"/>
      <c r="C18" s="8"/>
      <c r="D18" s="8"/>
      <c r="E18" s="8"/>
      <c r="F18" s="8"/>
    </row>
    <row r="19" ht="12.75" customHeight="1">
      <c r="A19" s="8" t="str">
        <f>MSRP_spreadsheet!A19</f>
        <v>internal parts coating</v>
      </c>
      <c r="B19" s="8"/>
      <c r="C19" s="8"/>
      <c r="D19" s="8"/>
      <c r="E19" s="8"/>
      <c r="F19" s="8"/>
    </row>
    <row r="20" ht="12.75" customHeight="1">
      <c r="A20" s="8" t="str">
        <f>MSRP_spreadsheet!A20</f>
        <v>head</v>
      </c>
      <c r="B20" s="8"/>
      <c r="C20" s="8"/>
      <c r="D20" s="8"/>
      <c r="E20" s="8"/>
      <c r="F20" s="8"/>
    </row>
    <row r="21" ht="12.75" customHeight="1">
      <c r="A21" s="8" t="str">
        <f>MSRP_spreadsheet!A21</f>
        <v>cylinder</v>
      </c>
      <c r="B21" s="8"/>
      <c r="C21" s="8"/>
      <c r="D21" s="8"/>
      <c r="E21" s="8"/>
      <c r="F21" s="8"/>
    </row>
    <row r="22" ht="12.75" customHeight="1">
      <c r="A22" s="8" t="str">
        <f>MSRP_spreadsheet!A22</f>
        <v>pistons/rings/connecting rods</v>
      </c>
      <c r="B22" s="8"/>
      <c r="C22" s="8"/>
      <c r="D22" s="8"/>
      <c r="E22" s="8"/>
      <c r="F22" s="8"/>
    </row>
    <row r="23" ht="12.75" customHeight="1">
      <c r="A23" s="8" t="str">
        <f>MSRP_spreadsheet!A23</f>
        <v>electric motor</v>
      </c>
      <c r="B23" s="8"/>
      <c r="C23" s="8"/>
      <c r="D23" s="8"/>
      <c r="E23" s="8"/>
      <c r="F23" s="8"/>
    </row>
    <row r="24" ht="12.75" customHeight="1">
      <c r="A24" s="8" t="str">
        <f>MSRP_spreadsheet!A24</f>
        <v>auxiliary energy sources</v>
      </c>
      <c r="B24" s="8"/>
      <c r="C24" s="8"/>
      <c r="D24" s="8"/>
      <c r="E24" s="8"/>
      <c r="F24" s="8"/>
    </row>
    <row r="25" ht="12.75" customHeight="1">
      <c r="A25" s="8" t="str">
        <f>MSRP_spreadsheet!A25</f>
        <v>fabrication</v>
      </c>
      <c r="B25" s="8"/>
      <c r="C25" s="8"/>
      <c r="D25" s="8"/>
      <c r="E25" s="8"/>
      <c r="F25" s="8"/>
    </row>
    <row r="26" ht="12.75" customHeight="1">
      <c r="A26" s="8" t="str">
        <f>MSRP_spreadsheet!A26</f>
        <v>other</v>
      </c>
      <c r="B26" s="8"/>
      <c r="C26" s="8"/>
      <c r="D26" s="8"/>
      <c r="E26" s="8"/>
      <c r="F26" s="8"/>
    </row>
    <row r="27" ht="12.75" customHeight="1">
      <c r="A27" s="8"/>
      <c r="B27" s="8"/>
      <c r="C27" s="8"/>
      <c r="D27" s="8"/>
      <c r="E27" s="8"/>
      <c r="F27" s="8"/>
    </row>
    <row r="28" ht="12.75" customHeight="1">
      <c r="A28" s="12" t="str">
        <f>MSRP_spreadsheet!A28</f>
        <v>Air Management/Intake System</v>
      </c>
      <c r="B28" s="8"/>
      <c r="C28" s="8"/>
      <c r="D28" s="8"/>
      <c r="E28" s="8"/>
      <c r="F28" s="8"/>
    </row>
    <row r="29" ht="12.75" customHeight="1">
      <c r="A29" s="8" t="str">
        <f>MSRP_spreadsheet!A29</f>
        <v>turbocharger</v>
      </c>
      <c r="B29" s="8"/>
      <c r="C29" s="8"/>
      <c r="D29" s="8"/>
      <c r="E29" s="8"/>
      <c r="F29" s="8"/>
    </row>
    <row r="30" ht="12.75" customHeight="1">
      <c r="A30" s="8" t="str">
        <f>MSRP_spreadsheet!A30</f>
        <v>supercharger</v>
      </c>
      <c r="B30" s="8"/>
      <c r="C30" s="8"/>
      <c r="D30" s="8"/>
      <c r="E30" s="8"/>
      <c r="F30" s="8"/>
    </row>
    <row r="31" ht="12.75" customHeight="1">
      <c r="A31" s="8" t="str">
        <f>MSRP_spreadsheet!A31</f>
        <v>turbocharger/supercharger plumbing</v>
      </c>
      <c r="B31" s="8"/>
      <c r="C31" s="8"/>
      <c r="D31" s="8"/>
      <c r="E31" s="8"/>
      <c r="F31" s="8"/>
    </row>
    <row r="32" ht="12.75" customHeight="1">
      <c r="A32" s="8" t="str">
        <f>MSRP_spreadsheet!A32</f>
        <v>air box/air filter</v>
      </c>
      <c r="B32" s="8"/>
      <c r="C32" s="8"/>
      <c r="D32" s="22" t="s">
        <v>51</v>
      </c>
      <c r="E32" s="8"/>
      <c r="F32" s="22"/>
      <c r="G32" s="13" t="s">
        <v>53</v>
      </c>
    </row>
    <row r="33" ht="12.75" customHeight="1">
      <c r="A33" s="8" t="str">
        <f>MSRP_spreadsheet!A33</f>
        <v>intercooler</v>
      </c>
      <c r="B33" s="8"/>
      <c r="C33" s="8"/>
      <c r="D33" s="8"/>
      <c r="E33" s="8"/>
      <c r="F33" s="8"/>
    </row>
    <row r="34" ht="12.75" customHeight="1">
      <c r="A34" s="8" t="str">
        <f>MSRP_spreadsheet!A34</f>
        <v>reed valve</v>
      </c>
      <c r="B34" s="8"/>
      <c r="C34" s="8"/>
      <c r="D34" s="8"/>
      <c r="E34" s="8"/>
      <c r="F34" s="8"/>
    </row>
    <row r="35" ht="12.75" customHeight="1">
      <c r="A35" s="8" t="str">
        <f>MSRP_spreadsheet!A35</f>
        <v>rotary valve</v>
      </c>
      <c r="B35" s="8"/>
      <c r="C35" s="8"/>
      <c r="D35" s="8"/>
      <c r="E35" s="8"/>
      <c r="F35" s="8"/>
    </row>
    <row r="36" ht="12.75" customHeight="1">
      <c r="A36" s="8" t="str">
        <f>MSRP_spreadsheet!A36</f>
        <v>boost bottle</v>
      </c>
      <c r="B36" s="8"/>
      <c r="C36" s="8"/>
      <c r="D36" s="8"/>
      <c r="E36" s="8"/>
      <c r="F36" s="8"/>
    </row>
    <row r="37" ht="12.75" customHeight="1">
      <c r="A37" s="8" t="str">
        <f>MSRP_spreadsheet!A37</f>
        <v>fabrication</v>
      </c>
      <c r="B37" s="22" t="s">
        <v>60</v>
      </c>
      <c r="C37" s="8"/>
      <c r="D37" s="8"/>
      <c r="E37" s="8"/>
      <c r="F37" s="8"/>
      <c r="G37" s="13" t="s">
        <v>61</v>
      </c>
    </row>
    <row r="38" ht="12.75" customHeight="1">
      <c r="A38" s="8" t="str">
        <f>MSRP_spreadsheet!A38</f>
        <v>other</v>
      </c>
      <c r="B38" s="8"/>
      <c r="C38" s="8"/>
      <c r="D38" s="8"/>
      <c r="E38" s="8"/>
      <c r="F38" s="8"/>
    </row>
    <row r="39" ht="12.75" customHeight="1">
      <c r="A39" s="8"/>
      <c r="B39" s="8"/>
      <c r="C39" s="8"/>
      <c r="D39" s="8"/>
      <c r="E39" s="8"/>
      <c r="F39" s="8"/>
    </row>
    <row r="40" ht="12.75" customHeight="1">
      <c r="A40" s="12" t="str">
        <f>MSRP_spreadsheet!A40</f>
        <v>Fuel Management</v>
      </c>
      <c r="B40" s="8"/>
      <c r="C40" s="8"/>
      <c r="D40" s="8"/>
      <c r="E40" s="8"/>
      <c r="F40" s="8"/>
    </row>
    <row r="41" ht="12.75" customHeight="1">
      <c r="A41" s="8" t="str">
        <f>MSRP_spreadsheet!A41</f>
        <v>fuel injector (PFI, SDI, DI)</v>
      </c>
      <c r="B41" s="8"/>
      <c r="C41" s="8"/>
      <c r="D41" s="8"/>
      <c r="E41" s="8"/>
      <c r="F41" s="8"/>
    </row>
    <row r="42" ht="12.75" customHeight="1">
      <c r="A42" s="8" t="str">
        <f>MSRP_spreadsheet!A42</f>
        <v>throttle body</v>
      </c>
      <c r="B42" s="8"/>
      <c r="C42" s="8"/>
      <c r="D42" s="8"/>
      <c r="E42" s="8"/>
      <c r="F42" s="8"/>
    </row>
    <row r="43" ht="12.75" customHeight="1">
      <c r="A43" s="8" t="str">
        <f>MSRP_spreadsheet!A43</f>
        <v>carburetor</v>
      </c>
      <c r="B43" s="8"/>
      <c r="C43" s="8"/>
      <c r="D43" s="8"/>
      <c r="E43" s="8"/>
      <c r="F43" s="8"/>
    </row>
    <row r="44" ht="12.75" customHeight="1">
      <c r="A44" s="8" t="str">
        <f>MSRP_spreadsheet!A44</f>
        <v>fuel pump</v>
      </c>
      <c r="B44" s="8"/>
      <c r="C44" s="8"/>
      <c r="D44" s="8"/>
      <c r="E44" s="8"/>
      <c r="F44" s="8"/>
    </row>
    <row r="45" ht="12.75" customHeight="1">
      <c r="A45" s="8" t="str">
        <f>MSRP_spreadsheet!A45</f>
        <v>fuel pressure regulator</v>
      </c>
      <c r="B45" s="8"/>
      <c r="C45" s="8"/>
      <c r="D45" s="8"/>
      <c r="E45" s="8"/>
      <c r="F45" s="8"/>
    </row>
    <row r="46" ht="12.75" customHeight="1">
      <c r="A46" s="8" t="str">
        <f>MSRP_spreadsheet!A46</f>
        <v>fuel filter</v>
      </c>
      <c r="B46" s="8"/>
      <c r="C46" s="8"/>
      <c r="D46" s="8"/>
      <c r="E46" s="8"/>
      <c r="F46" s="8"/>
    </row>
    <row r="47" ht="12.75" customHeight="1">
      <c r="A47" s="8" t="str">
        <f>MSRP_spreadsheet!A47</f>
        <v>fuel line</v>
      </c>
      <c r="B47" s="8"/>
      <c r="C47" s="8"/>
      <c r="D47" s="22">
        <v>46.99</v>
      </c>
      <c r="E47" s="8"/>
      <c r="F47" s="8"/>
    </row>
    <row r="48" ht="12.75" customHeight="1">
      <c r="A48" s="8" t="str">
        <f>MSRP_spreadsheet!A48</f>
        <v>fabrication</v>
      </c>
      <c r="B48" s="22" t="s">
        <v>85</v>
      </c>
      <c r="C48" s="8"/>
      <c r="D48" s="8"/>
      <c r="E48" s="8"/>
      <c r="F48" s="8"/>
    </row>
    <row r="49" ht="12.75" customHeight="1">
      <c r="A49" s="8" t="str">
        <f>MSRP_spreadsheet!A49</f>
        <v>other</v>
      </c>
      <c r="B49" s="8"/>
      <c r="C49" s="8"/>
      <c r="D49" s="8"/>
      <c r="E49" s="8"/>
      <c r="F49" s="8"/>
    </row>
    <row r="50" ht="12.75" customHeight="1">
      <c r="A50" s="22" t="s">
        <v>87</v>
      </c>
      <c r="B50" s="8"/>
      <c r="C50" s="8"/>
      <c r="D50" s="22" t="s">
        <v>88</v>
      </c>
      <c r="E50" s="8"/>
      <c r="F50" s="8"/>
      <c r="G50" s="13" t="s">
        <v>89</v>
      </c>
    </row>
    <row r="51" ht="12.75" customHeight="1">
      <c r="A51" s="22" t="s">
        <v>17</v>
      </c>
      <c r="B51" s="8"/>
      <c r="C51" s="8"/>
      <c r="D51" s="22">
        <v>349.0</v>
      </c>
      <c r="E51" s="8"/>
      <c r="F51" s="8"/>
      <c r="G51" s="13"/>
    </row>
    <row r="52" ht="12.75" customHeight="1">
      <c r="A52" s="12" t="str">
        <f>MSRP_spreadsheet!A52</f>
        <v>Exhaust System</v>
      </c>
      <c r="B52" s="8"/>
      <c r="C52" s="8"/>
      <c r="D52" s="8"/>
      <c r="E52" s="8"/>
      <c r="F52" s="8"/>
    </row>
    <row r="53" ht="12.75" customHeight="1">
      <c r="A53" s="8" t="str">
        <f>MSRP_spreadsheet!A53</f>
        <v>muffler</v>
      </c>
      <c r="B53" s="8"/>
      <c r="C53" s="8"/>
      <c r="D53" s="8"/>
      <c r="E53" s="22" t="s">
        <v>92</v>
      </c>
      <c r="F53" s="8"/>
      <c r="G53" s="13" t="s">
        <v>93</v>
      </c>
    </row>
    <row r="54" ht="12.75" customHeight="1">
      <c r="A54" s="8" t="str">
        <f>MSRP_spreadsheet!A54</f>
        <v>pipes/tubes</v>
      </c>
      <c r="B54" s="8"/>
      <c r="C54" s="8"/>
      <c r="D54" s="22" t="s">
        <v>95</v>
      </c>
      <c r="E54" s="8"/>
      <c r="F54" s="8"/>
      <c r="G54" s="13" t="s">
        <v>53</v>
      </c>
    </row>
    <row r="55" ht="12.75" customHeight="1">
      <c r="A55" s="8" t="str">
        <f>MSRP_spreadsheet!A55</f>
        <v>3-way exhaust catalyst</v>
      </c>
      <c r="B55" s="8"/>
      <c r="C55" s="8"/>
      <c r="D55" s="22" t="s">
        <v>97</v>
      </c>
      <c r="E55" s="8"/>
      <c r="F55" s="8"/>
      <c r="G55" s="13" t="s">
        <v>98</v>
      </c>
    </row>
    <row r="56" ht="12.75" customHeight="1">
      <c r="A56" s="8" t="str">
        <f>MSRP_spreadsheet!A56</f>
        <v>diesel particulate filter</v>
      </c>
      <c r="B56" s="8"/>
      <c r="C56" s="8"/>
      <c r="D56" s="8"/>
      <c r="E56" s="8"/>
      <c r="F56" s="8"/>
    </row>
    <row r="57" ht="12.75" customHeight="1">
      <c r="A57" s="8" t="str">
        <f>MSRP_spreadsheet!A57</f>
        <v>oxidation catalyst</v>
      </c>
      <c r="B57" s="8"/>
      <c r="C57" s="8"/>
      <c r="D57" s="8"/>
      <c r="E57" s="8"/>
      <c r="F57" s="8"/>
    </row>
    <row r="58" ht="12.75" customHeight="1">
      <c r="A58" s="8" t="str">
        <f>MSRP_spreadsheet!A58</f>
        <v>secondary air pump</v>
      </c>
      <c r="B58" s="8"/>
      <c r="C58" s="8"/>
      <c r="D58" s="8"/>
      <c r="E58" s="8"/>
      <c r="F58" s="8"/>
    </row>
    <row r="59" ht="12.75" customHeight="1">
      <c r="A59" s="8" t="str">
        <f>MSRP_spreadsheet!A59</f>
        <v>air pump plumbing</v>
      </c>
      <c r="B59" s="8"/>
      <c r="C59" s="8"/>
      <c r="D59" s="8"/>
      <c r="E59" s="8"/>
      <c r="F59" s="8"/>
    </row>
    <row r="60" ht="12.75" customHeight="1">
      <c r="A60" s="8" t="str">
        <f>MSRP_spreadsheet!A60</f>
        <v>heat management</v>
      </c>
      <c r="B60" s="8"/>
      <c r="C60" s="8"/>
      <c r="D60" s="8"/>
      <c r="E60" s="8"/>
      <c r="F60" s="8"/>
    </row>
    <row r="61" ht="12.75" customHeight="1">
      <c r="A61" s="8" t="str">
        <f>MSRP_spreadsheet!A61</f>
        <v>fabrication</v>
      </c>
      <c r="B61" s="22" t="s">
        <v>106</v>
      </c>
      <c r="C61" s="8"/>
      <c r="D61" s="8"/>
      <c r="E61" s="8"/>
      <c r="F61" s="8"/>
    </row>
    <row r="62" ht="12.75" customHeight="1">
      <c r="A62" s="8" t="str">
        <f>MSRP_spreadsheet!A62</f>
        <v>other</v>
      </c>
      <c r="B62" s="8"/>
      <c r="C62" s="8"/>
      <c r="D62" s="8"/>
      <c r="E62" s="8"/>
      <c r="F62" s="8"/>
    </row>
    <row r="63" ht="12.75" customHeight="1">
      <c r="A63" s="8"/>
      <c r="B63" s="8"/>
      <c r="C63" s="8"/>
      <c r="D63" s="8"/>
      <c r="E63" s="8"/>
      <c r="F63" s="8"/>
    </row>
    <row r="64" ht="12.75" customHeight="1">
      <c r="A64" s="12" t="str">
        <f>MSRP_spreadsheet!A64</f>
        <v>Front Suspension</v>
      </c>
      <c r="B64" s="8"/>
      <c r="C64" s="8"/>
      <c r="D64" s="8"/>
      <c r="E64" s="8"/>
      <c r="F64" s="8"/>
    </row>
    <row r="65" ht="12.75" customHeight="1">
      <c r="A65" s="8" t="str">
        <f>MSRP_spreadsheet!A65</f>
        <v>skis</v>
      </c>
      <c r="B65" s="8"/>
      <c r="C65" s="8"/>
      <c r="D65" s="8"/>
      <c r="E65" s="8"/>
      <c r="F65" s="8"/>
    </row>
    <row r="66" ht="12.75" customHeight="1">
      <c r="A66" s="8" t="str">
        <f>MSRP_spreadsheet!A66</f>
        <v>shocks</v>
      </c>
      <c r="B66" s="8"/>
      <c r="C66" s="8"/>
      <c r="D66" s="8"/>
      <c r="E66" s="8"/>
      <c r="F66" s="8"/>
    </row>
    <row r="67" ht="12.75" customHeight="1">
      <c r="A67" s="8" t="str">
        <f>MSRP_spreadsheet!A67</f>
        <v>springs</v>
      </c>
      <c r="B67" s="8"/>
      <c r="C67" s="8"/>
      <c r="D67" s="8"/>
      <c r="E67" s="8"/>
      <c r="F67" s="8"/>
    </row>
    <row r="68" ht="12.75" customHeight="1">
      <c r="A68" s="8" t="str">
        <f>MSRP_spreadsheet!A68</f>
        <v>trailing arms/A-arms</v>
      </c>
      <c r="B68" s="8"/>
      <c r="C68" s="8"/>
      <c r="D68" s="8"/>
      <c r="E68" s="8"/>
      <c r="F68" s="8"/>
    </row>
    <row r="69" ht="12.75" customHeight="1">
      <c r="A69" s="8" t="str">
        <f>MSRP_spreadsheet!A69</f>
        <v>steering components</v>
      </c>
      <c r="B69" s="8"/>
      <c r="C69" s="8"/>
      <c r="D69" s="8"/>
      <c r="E69" s="8"/>
      <c r="F69" s="8"/>
    </row>
    <row r="70" ht="12.75" customHeight="1">
      <c r="A70" s="8" t="str">
        <f>MSRP_spreadsheet!A70</f>
        <v>fabrication</v>
      </c>
      <c r="B70" s="8"/>
      <c r="C70" s="8"/>
      <c r="D70" s="8"/>
      <c r="E70" s="8"/>
      <c r="F70" s="8"/>
    </row>
    <row r="71" ht="12.75" customHeight="1">
      <c r="A71" s="8" t="str">
        <f>MSRP_spreadsheet!A71</f>
        <v>other</v>
      </c>
      <c r="B71" s="8"/>
      <c r="C71" s="8"/>
      <c r="D71" s="8"/>
      <c r="E71" s="8"/>
      <c r="F71" s="8"/>
    </row>
    <row r="72" ht="12.75" customHeight="1">
      <c r="A72" s="8"/>
      <c r="B72" s="8"/>
      <c r="C72" s="8"/>
      <c r="D72" s="8"/>
      <c r="E72" s="8"/>
      <c r="F72" s="8"/>
    </row>
    <row r="73" ht="12.75" customHeight="1">
      <c r="A73" s="12" t="str">
        <f>MSRP_spreadsheet!A73</f>
        <v>Rear Suspension</v>
      </c>
      <c r="B73" s="8"/>
      <c r="C73" s="8"/>
      <c r="D73" s="8"/>
      <c r="E73" s="8"/>
      <c r="F73" s="8"/>
    </row>
    <row r="74" ht="12.75" customHeight="1">
      <c r="A74" s="8" t="str">
        <f>MSRP_spreadsheet!A74</f>
        <v>wheels</v>
      </c>
      <c r="B74" s="8"/>
      <c r="C74" s="8"/>
      <c r="D74" s="8"/>
      <c r="E74" s="22"/>
      <c r="F74" s="8"/>
    </row>
    <row r="75" ht="12.75" customHeight="1">
      <c r="A75" s="8" t="str">
        <f>MSRP_spreadsheet!A75</f>
        <v>shocks</v>
      </c>
      <c r="B75" s="8"/>
      <c r="C75" s="8"/>
      <c r="D75" s="8"/>
      <c r="E75" s="8"/>
      <c r="F75" s="8"/>
    </row>
    <row r="76" ht="12.75" customHeight="1">
      <c r="A76" s="8" t="str">
        <f>MSRP_spreadsheet!A76</f>
        <v>springs</v>
      </c>
      <c r="B76" s="8"/>
      <c r="C76" s="8"/>
      <c r="D76" s="8"/>
      <c r="E76" s="8"/>
      <c r="F76" s="8"/>
    </row>
    <row r="77" ht="12.75" customHeight="1">
      <c r="A77" s="8" t="str">
        <f>MSRP_spreadsheet!A77</f>
        <v>hyfax/sliders</v>
      </c>
      <c r="B77" s="8"/>
      <c r="C77" s="8"/>
      <c r="D77" s="8"/>
      <c r="E77" s="8"/>
      <c r="F77" s="8"/>
    </row>
    <row r="78" ht="12.75" customHeight="1">
      <c r="A78" s="8" t="str">
        <f>MSRP_spreadsheet!A78</f>
        <v>mount points</v>
      </c>
      <c r="B78" s="8"/>
      <c r="C78" s="8"/>
      <c r="D78" s="8"/>
      <c r="E78" s="8"/>
      <c r="F78" s="8"/>
    </row>
    <row r="79" ht="12.75" customHeight="1">
      <c r="A79" s="8" t="str">
        <f>MSRP_spreadsheet!A79</f>
        <v>fabrication</v>
      </c>
      <c r="B79" s="8"/>
      <c r="C79" s="8"/>
      <c r="D79" s="8"/>
      <c r="E79" s="8"/>
      <c r="F79" s="8"/>
    </row>
    <row r="80" ht="12.75" customHeight="1">
      <c r="A80" s="8" t="str">
        <f>MSRP_spreadsheet!A80</f>
        <v>other</v>
      </c>
      <c r="B80" s="8"/>
      <c r="C80" s="8"/>
      <c r="D80" s="8"/>
      <c r="E80" s="8"/>
      <c r="F80" s="8"/>
    </row>
    <row r="81" ht="12.75" customHeight="1">
      <c r="A81" s="8"/>
      <c r="B81" s="8"/>
      <c r="C81" s="8"/>
      <c r="D81" s="8"/>
      <c r="E81" s="8"/>
      <c r="F81" s="8"/>
    </row>
    <row r="82" ht="12.75" customHeight="1">
      <c r="A82" s="12" t="str">
        <f>MSRP_spreadsheet!A82</f>
        <v>Drivetrain</v>
      </c>
      <c r="B82" s="8"/>
      <c r="C82" s="8"/>
      <c r="D82" s="8"/>
      <c r="E82" s="8"/>
      <c r="F82" s="8"/>
    </row>
    <row r="83" ht="12.75" customHeight="1">
      <c r="A83" s="8" t="str">
        <f>MSRP_spreadsheet!A83</f>
        <v>track</v>
      </c>
      <c r="B83" s="8"/>
      <c r="C83" s="8"/>
      <c r="D83" s="8"/>
      <c r="E83" s="24" t="s">
        <v>137</v>
      </c>
      <c r="F83" s="8"/>
    </row>
    <row r="84" ht="12.75" customHeight="1">
      <c r="A84" s="8" t="str">
        <f>MSRP_spreadsheet!A84</f>
        <v>studs</v>
      </c>
      <c r="B84" s="8"/>
      <c r="C84" s="8"/>
      <c r="D84" s="8"/>
      <c r="E84" s="8"/>
      <c r="F84" s="8"/>
    </row>
    <row r="85" ht="12.75" customHeight="1">
      <c r="A85" s="8" t="str">
        <f>MSRP_spreadsheet!A85</f>
        <v>driveshaft/drive sprockets</v>
      </c>
      <c r="B85" s="8"/>
      <c r="C85" s="8"/>
      <c r="D85" s="8"/>
      <c r="E85" s="22" t="s">
        <v>146</v>
      </c>
      <c r="F85" s="8"/>
    </row>
    <row r="86" ht="12.75" customHeight="1">
      <c r="A86" s="8" t="str">
        <f>MSRP_spreadsheet!A86</f>
        <v>jackshaft</v>
      </c>
      <c r="B86" s="8"/>
      <c r="C86" s="8"/>
      <c r="D86" s="8"/>
      <c r="E86" s="8"/>
      <c r="F86" s="8"/>
    </row>
    <row r="87" ht="12.75" customHeight="1">
      <c r="A87" s="8" t="str">
        <f>MSRP_spreadsheet!A87</f>
        <v>chaincase/gear box</v>
      </c>
      <c r="B87" s="8"/>
      <c r="C87" s="8"/>
      <c r="D87" s="8"/>
      <c r="E87" s="8"/>
      <c r="F87" s="8"/>
    </row>
    <row r="88" ht="12.75" customHeight="1">
      <c r="A88" s="8" t="str">
        <f>MSRP_spreadsheet!A88</f>
        <v>drive clutch</v>
      </c>
      <c r="B88" s="8"/>
      <c r="C88" s="8"/>
      <c r="D88" s="8"/>
      <c r="E88" s="8"/>
      <c r="F88" s="8"/>
    </row>
    <row r="89" ht="12.75" customHeight="1">
      <c r="A89" s="8" t="str">
        <f>MSRP_spreadsheet!A89</f>
        <v>driven clutch</v>
      </c>
      <c r="B89" s="8"/>
      <c r="C89" s="8"/>
      <c r="D89" s="8"/>
      <c r="E89" s="8"/>
      <c r="F89" s="8"/>
    </row>
    <row r="90" ht="12.75" customHeight="1">
      <c r="A90" s="8" t="str">
        <f>MSRP_spreadsheet!A90</f>
        <v>drive belt</v>
      </c>
      <c r="B90" s="8"/>
      <c r="C90" s="8"/>
      <c r="D90" s="8"/>
      <c r="E90" s="8"/>
      <c r="F90" s="8"/>
    </row>
    <row r="91" ht="12.75" customHeight="1">
      <c r="A91" s="8" t="str">
        <f>MSRP_spreadsheet!A91</f>
        <v>cvt guarding/cover</v>
      </c>
      <c r="B91" s="8"/>
      <c r="C91" s="8"/>
      <c r="D91" s="8"/>
      <c r="E91" s="8"/>
      <c r="F91" s="8"/>
    </row>
    <row r="92" ht="12.75" customHeight="1">
      <c r="A92" s="8" t="str">
        <f>MSRP_spreadsheet!A92</f>
        <v>clutch adaptor</v>
      </c>
      <c r="B92" s="8"/>
      <c r="C92" s="8"/>
      <c r="D92" s="8"/>
      <c r="E92" s="8"/>
      <c r="F92" s="8"/>
    </row>
    <row r="93" ht="12.75" customHeight="1">
      <c r="A93" s="8" t="str">
        <f>MSRP_spreadsheet!A93</f>
        <v>fabrication</v>
      </c>
      <c r="B93" s="8"/>
      <c r="C93" s="8"/>
      <c r="D93" s="8"/>
      <c r="E93" s="8"/>
      <c r="F93" s="8"/>
    </row>
    <row r="94" ht="12.75" customHeight="1">
      <c r="A94" s="8" t="str">
        <f>MSRP_spreadsheet!A94</f>
        <v>other</v>
      </c>
      <c r="B94" s="8"/>
      <c r="C94" s="8"/>
      <c r="D94" s="8"/>
      <c r="E94" s="8"/>
      <c r="F94" s="8"/>
    </row>
    <row r="95" ht="12.75" customHeight="1">
      <c r="A95" s="8"/>
      <c r="B95" s="8"/>
      <c r="C95" s="8"/>
      <c r="D95" s="8"/>
      <c r="E95" s="8"/>
      <c r="F95" s="8"/>
    </row>
    <row r="96" ht="12.75" customHeight="1">
      <c r="A96" s="12" t="str">
        <f>MSRP_spreadsheet!A96</f>
        <v>Cooling System</v>
      </c>
      <c r="B96" s="8"/>
      <c r="C96" s="8"/>
      <c r="D96" s="8"/>
      <c r="E96" s="8"/>
      <c r="F96" s="8"/>
    </row>
    <row r="97" ht="12.75" customHeight="1">
      <c r="A97" s="8" t="str">
        <f>MSRP_spreadsheet!A97</f>
        <v>radiator</v>
      </c>
      <c r="B97" s="8"/>
      <c r="C97" s="8"/>
      <c r="D97" s="8"/>
      <c r="E97" s="8"/>
      <c r="F97" s="8"/>
    </row>
    <row r="98" ht="12.75" customHeight="1">
      <c r="A98" s="8" t="str">
        <f>MSRP_spreadsheet!A98</f>
        <v>coolant pump</v>
      </c>
      <c r="B98" s="8"/>
      <c r="C98" s="8"/>
      <c r="D98" s="8"/>
      <c r="E98" s="8"/>
      <c r="F98" s="8"/>
    </row>
    <row r="99" ht="12.75" customHeight="1">
      <c r="A99" s="8" t="str">
        <f>MSRP_spreadsheet!A99</f>
        <v>fan</v>
      </c>
      <c r="B99" s="8"/>
      <c r="C99" s="8"/>
      <c r="D99" s="8"/>
      <c r="E99" s="8"/>
      <c r="F99" s="8"/>
    </row>
    <row r="100" ht="12.75" customHeight="1">
      <c r="A100" s="8" t="str">
        <f>MSRP_spreadsheet!A100</f>
        <v>heat exchanger</v>
      </c>
      <c r="B100" s="8"/>
      <c r="C100" s="8"/>
      <c r="D100" s="8"/>
      <c r="E100" s="8"/>
      <c r="F100" s="8"/>
    </row>
    <row r="101" ht="12.75" customHeight="1">
      <c r="A101" s="8" t="str">
        <f>MSRP_spreadsheet!A101</f>
        <v>thermostat</v>
      </c>
      <c r="B101" s="8"/>
      <c r="C101" s="8"/>
      <c r="D101" s="8"/>
      <c r="E101" s="8"/>
      <c r="F101" s="8"/>
    </row>
    <row r="102" ht="12.75" customHeight="1">
      <c r="A102" s="8" t="str">
        <f>MSRP_spreadsheet!A102</f>
        <v>fabrication</v>
      </c>
      <c r="B102" s="8"/>
      <c r="C102" s="8"/>
      <c r="D102" s="8"/>
      <c r="E102" s="8"/>
      <c r="F102" s="8"/>
    </row>
    <row r="103" ht="12.75" customHeight="1">
      <c r="A103" s="8" t="str">
        <f>MSRP_spreadsheet!A103</f>
        <v>other</v>
      </c>
      <c r="B103" s="8"/>
      <c r="C103" s="8"/>
      <c r="D103" s="8"/>
      <c r="E103" s="8"/>
      <c r="F103" s="8"/>
    </row>
    <row r="104" ht="12.75" customHeight="1">
      <c r="A104" s="8"/>
      <c r="B104" s="8"/>
      <c r="C104" s="8"/>
      <c r="D104" s="8"/>
      <c r="E104" s="8"/>
      <c r="F104" s="8"/>
    </row>
    <row r="105" ht="12.75" customHeight="1">
      <c r="A105" s="12" t="str">
        <f>MSRP_spreadsheet!A105</f>
        <v>Noise/Vibration/Harshness</v>
      </c>
      <c r="B105" s="8"/>
      <c r="C105" s="8"/>
      <c r="D105" s="8"/>
      <c r="E105" s="8"/>
      <c r="F105" s="8"/>
    </row>
    <row r="106" ht="12.75" customHeight="1">
      <c r="A106" s="8" t="str">
        <f>MSRP_spreadsheet!A106</f>
        <v>skirting</v>
      </c>
      <c r="B106" s="8"/>
      <c r="C106" s="8"/>
      <c r="D106" s="8"/>
      <c r="E106" s="8"/>
      <c r="F106" s="8"/>
    </row>
    <row r="107" ht="12.75" customHeight="1">
      <c r="A107" s="8" t="str">
        <f>MSRP_spreadsheet!A107</f>
        <v>hood lining</v>
      </c>
      <c r="B107" s="8"/>
      <c r="C107" s="8"/>
      <c r="D107" s="8"/>
      <c r="E107" s="8"/>
      <c r="F107" s="8"/>
    </row>
    <row r="108" ht="12.75" customHeight="1">
      <c r="A108" s="8" t="str">
        <f>MSRP_spreadsheet!A108</f>
        <v>tunnel lining</v>
      </c>
      <c r="B108" s="8"/>
      <c r="C108" s="8"/>
      <c r="D108" s="8"/>
      <c r="E108" s="8"/>
      <c r="F108" s="8"/>
    </row>
    <row r="109" ht="12.75" customHeight="1">
      <c r="A109" s="8" t="str">
        <f>MSRP_spreadsheet!A109</f>
        <v>fiberglass packing</v>
      </c>
      <c r="B109" s="8"/>
      <c r="C109" s="8"/>
      <c r="D109" s="22" t="s">
        <v>170</v>
      </c>
      <c r="E109" s="8"/>
      <c r="F109" s="8"/>
      <c r="G109" s="13" t="s">
        <v>171</v>
      </c>
    </row>
    <row r="110" ht="12.75" customHeight="1">
      <c r="A110" s="8" t="str">
        <f>MSRP_spreadsheet!A110</f>
        <v>other</v>
      </c>
      <c r="B110" s="8"/>
      <c r="C110" s="8"/>
      <c r="D110" s="8"/>
      <c r="E110" s="8"/>
      <c r="F110" s="8"/>
    </row>
    <row r="111" ht="12.75" customHeight="1">
      <c r="A111" s="8"/>
      <c r="B111" s="8"/>
      <c r="C111" s="8"/>
      <c r="D111" s="8"/>
      <c r="E111" s="8"/>
      <c r="F111" s="8"/>
    </row>
    <row r="112" ht="12.75" customHeight="1">
      <c r="A112" s="12" t="str">
        <f>MSRP_spreadsheet!A112</f>
        <v>Chassis</v>
      </c>
      <c r="B112" s="8"/>
      <c r="C112" s="8"/>
      <c r="D112" s="8"/>
      <c r="E112" s="8"/>
      <c r="F112" s="8"/>
    </row>
    <row r="113" ht="12.75" customHeight="1">
      <c r="A113" s="8" t="str">
        <f>MSRP_spreadsheet!A113</f>
        <v>bulkhead modification</v>
      </c>
      <c r="B113" s="8"/>
      <c r="C113" s="8"/>
      <c r="D113" s="8"/>
      <c r="E113" s="8"/>
      <c r="F113" s="8"/>
    </row>
    <row r="114" ht="12.75" customHeight="1">
      <c r="A114" s="8" t="str">
        <f>MSRP_spreadsheet!A114</f>
        <v>tunnel modification</v>
      </c>
      <c r="B114" s="8"/>
      <c r="C114" s="8"/>
      <c r="D114" s="8"/>
      <c r="E114" s="8"/>
      <c r="F114" s="8"/>
    </row>
    <row r="115" ht="12.75" customHeight="1">
      <c r="A115" s="8" t="str">
        <f>MSRP_spreadsheet!A115</f>
        <v>seat</v>
      </c>
      <c r="B115" s="8"/>
      <c r="C115" s="8"/>
      <c r="D115" s="8"/>
      <c r="E115" s="8"/>
      <c r="F115" s="8"/>
    </row>
    <row r="116" ht="12.75" customHeight="1">
      <c r="A116" s="8" t="str">
        <f>MSRP_spreadsheet!A116</f>
        <v>hood</v>
      </c>
      <c r="B116" s="8"/>
      <c r="C116" s="8"/>
      <c r="D116" s="8"/>
      <c r="E116" s="8"/>
      <c r="F116" s="8"/>
    </row>
    <row r="117" ht="12.75" customHeight="1">
      <c r="A117" s="8" t="str">
        <f>MSRP_spreadsheet!A117</f>
        <v>windshield</v>
      </c>
      <c r="B117" s="8"/>
      <c r="C117" s="8"/>
      <c r="D117" s="8"/>
      <c r="E117" s="8"/>
      <c r="F117" s="8"/>
    </row>
    <row r="118" ht="12.75" customHeight="1">
      <c r="A118" s="8" t="str">
        <f>MSRP_spreadsheet!A118</f>
        <v>motor mount</v>
      </c>
      <c r="B118" s="8"/>
      <c r="C118" s="8"/>
      <c r="D118" s="8"/>
      <c r="E118" s="8"/>
      <c r="F118" s="8"/>
    </row>
    <row r="119" ht="12.75" customHeight="1">
      <c r="A119" s="8" t="str">
        <f>MSRP_spreadsheet!A119</f>
        <v>fuel tank</v>
      </c>
      <c r="B119" s="8"/>
      <c r="C119" s="8"/>
      <c r="D119" s="8"/>
      <c r="E119" s="8"/>
      <c r="F119" s="8"/>
    </row>
    <row r="120" ht="12.75" customHeight="1">
      <c r="A120" s="8" t="str">
        <f>MSRP_spreadsheet!A120</f>
        <v>battery box</v>
      </c>
      <c r="B120" s="8"/>
      <c r="C120" s="8"/>
      <c r="D120" s="8"/>
      <c r="E120" s="8"/>
      <c r="F120" s="8"/>
    </row>
    <row r="121" ht="12.75" customHeight="1">
      <c r="A121" s="8" t="str">
        <f>MSRP_spreadsheet!A121</f>
        <v>handlebars/hooks/risers</v>
      </c>
      <c r="B121" s="8"/>
      <c r="C121" s="8"/>
      <c r="D121" s="8"/>
      <c r="E121" s="8"/>
      <c r="F121" s="8"/>
    </row>
    <row r="122" ht="12.75" customHeight="1">
      <c r="A122" s="8" t="str">
        <f>MSRP_spreadsheet!A122</f>
        <v>hand guards</v>
      </c>
      <c r="B122" s="8"/>
      <c r="C122" s="8"/>
      <c r="D122" s="8"/>
      <c r="E122" s="8"/>
      <c r="F122" s="8"/>
    </row>
    <row r="123" ht="12.75" customHeight="1">
      <c r="A123" s="8" t="str">
        <f>MSRP_spreadsheet!A123</f>
        <v>throttle</v>
      </c>
      <c r="B123" s="8"/>
      <c r="C123" s="8"/>
      <c r="D123" s="8"/>
      <c r="E123" s="8"/>
      <c r="F123" s="8"/>
    </row>
    <row r="124" ht="12.75" customHeight="1">
      <c r="A124" s="8" t="str">
        <f>MSRP_spreadsheet!A124</f>
        <v>brake system</v>
      </c>
      <c r="B124" s="8"/>
      <c r="C124" s="8"/>
      <c r="D124" s="8"/>
      <c r="E124" s="8"/>
      <c r="F124" s="8"/>
    </row>
    <row r="125" ht="12.75" customHeight="1">
      <c r="A125" s="8" t="str">
        <f>MSRP_spreadsheet!A125</f>
        <v>heated grips</v>
      </c>
      <c r="B125" s="8"/>
      <c r="C125" s="8"/>
      <c r="D125" s="8"/>
      <c r="E125" s="8"/>
      <c r="F125" s="8"/>
    </row>
    <row r="126" ht="12.75" customHeight="1">
      <c r="A126" s="8" t="str">
        <f>MSRP_spreadsheet!A126</f>
        <v>fabrication</v>
      </c>
      <c r="B126" s="8"/>
      <c r="C126" s="8"/>
      <c r="D126" s="8"/>
      <c r="E126" s="8"/>
      <c r="F126" s="8"/>
    </row>
    <row r="127" ht="12.75" customHeight="1">
      <c r="A127" s="8" t="str">
        <f>MSRP_spreadsheet!A127</f>
        <v>other</v>
      </c>
      <c r="B127" s="8"/>
      <c r="C127" s="8"/>
      <c r="D127" s="8"/>
      <c r="E127" s="8"/>
      <c r="F127" s="8"/>
    </row>
    <row r="128" ht="12.75" customHeight="1">
      <c r="A128" s="22" t="s">
        <v>176</v>
      </c>
      <c r="B128" s="8"/>
      <c r="C128" s="8"/>
      <c r="D128" s="22" t="s">
        <v>177</v>
      </c>
      <c r="E128" s="8"/>
      <c r="F128" s="8"/>
    </row>
    <row r="129" ht="12.75" customHeight="1">
      <c r="A129" s="12" t="str">
        <f>MSRP_spreadsheet!A129</f>
        <v>Electrical</v>
      </c>
      <c r="B129" s="8"/>
      <c r="C129" s="8"/>
      <c r="D129" s="8"/>
      <c r="E129" s="8"/>
      <c r="F129" s="8"/>
    </row>
    <row r="130" ht="12.75" customHeight="1">
      <c r="A130" s="8" t="str">
        <f>MSRP_spreadsheet!A130</f>
        <v>battery(s)</v>
      </c>
      <c r="B130" s="8"/>
      <c r="C130" s="8"/>
      <c r="D130" s="8"/>
      <c r="E130" s="8"/>
      <c r="F130" s="8"/>
    </row>
    <row r="131" ht="12.75" customHeight="1">
      <c r="A131" s="8" t="str">
        <f>MSRP_spreadsheet!A131</f>
        <v>switches</v>
      </c>
      <c r="B131" s="8"/>
      <c r="C131" s="8"/>
      <c r="D131" s="8"/>
      <c r="E131" s="8"/>
      <c r="F131" s="8"/>
    </row>
    <row r="132" ht="12.75" customHeight="1">
      <c r="A132" s="8" t="str">
        <f>MSRP_spreadsheet!A132</f>
        <v>connectors</v>
      </c>
      <c r="B132" s="8"/>
      <c r="C132" s="8"/>
      <c r="D132" s="8"/>
      <c r="E132" s="8"/>
      <c r="F132" s="8"/>
    </row>
    <row r="133" ht="12.75" customHeight="1">
      <c r="A133" s="8" t="str">
        <f>MSRP_spreadsheet!A133</f>
        <v>fuses</v>
      </c>
      <c r="B133" s="8"/>
      <c r="C133" s="8"/>
      <c r="D133" s="8"/>
      <c r="E133" s="8"/>
      <c r="F133" s="8"/>
    </row>
    <row r="134" ht="12.75" customHeight="1">
      <c r="A134" s="8" t="str">
        <f>MSRP_spreadsheet!A134</f>
        <v>wire/cable</v>
      </c>
      <c r="B134" s="8"/>
      <c r="C134" s="8"/>
      <c r="D134" s="22" t="s">
        <v>178</v>
      </c>
      <c r="E134" s="8"/>
      <c r="F134" s="8"/>
      <c r="G134" s="13" t="s">
        <v>179</v>
      </c>
    </row>
    <row r="135" ht="12.75" customHeight="1">
      <c r="A135" s="8" t="str">
        <f>MSRP_spreadsheet!A135</f>
        <v>lighting</v>
      </c>
      <c r="B135" s="8"/>
      <c r="C135" s="8"/>
      <c r="D135" s="8"/>
      <c r="E135" s="8"/>
      <c r="F135" s="8"/>
    </row>
    <row r="136" ht="12.75" customHeight="1">
      <c r="A136" s="8" t="str">
        <f>MSRP_spreadsheet!A136</f>
        <v>motor charger</v>
      </c>
      <c r="B136" s="8"/>
      <c r="C136" s="8"/>
      <c r="D136" s="8"/>
      <c r="E136" s="8"/>
      <c r="F136" s="8"/>
    </row>
    <row r="137" ht="12.75" customHeight="1">
      <c r="A137" s="8" t="str">
        <f>MSRP_spreadsheet!A137</f>
        <v>contactor</v>
      </c>
      <c r="B137" s="8"/>
      <c r="C137" s="8"/>
      <c r="D137" s="8"/>
      <c r="E137" s="8"/>
      <c r="F137" s="8"/>
    </row>
    <row r="138" ht="12.75" customHeight="1">
      <c r="A138" s="8" t="str">
        <f>MSRP_spreadsheet!A138</f>
        <v>motor controller</v>
      </c>
      <c r="B138" s="8"/>
      <c r="C138" s="8"/>
      <c r="D138" s="8"/>
      <c r="E138" s="8"/>
      <c r="F138" s="8"/>
    </row>
    <row r="139" ht="12.75" customHeight="1">
      <c r="A139" s="8" t="str">
        <f>MSRP_spreadsheet!A139</f>
        <v>injector controller</v>
      </c>
      <c r="B139" s="8"/>
      <c r="C139" s="8"/>
      <c r="D139" s="8"/>
      <c r="E139" s="8"/>
      <c r="F139" s="8"/>
    </row>
    <row r="140" ht="12.75" customHeight="1">
      <c r="A140" s="8" t="str">
        <f>MSRP_spreadsheet!A140</f>
        <v>boost controller</v>
      </c>
      <c r="B140" s="8"/>
      <c r="C140" s="8"/>
      <c r="D140" s="8"/>
      <c r="E140" s="8"/>
      <c r="F140" s="8"/>
    </row>
    <row r="141" ht="12.75" customHeight="1">
      <c r="A141" s="8" t="str">
        <f>MSRP_spreadsheet!A141</f>
        <v>exhaust gas temperature (EGT) sensor</v>
      </c>
      <c r="B141" s="8"/>
      <c r="C141" s="8"/>
      <c r="D141" s="8"/>
      <c r="E141" s="8"/>
      <c r="F141" s="8"/>
    </row>
    <row r="142" ht="12.75" customHeight="1">
      <c r="A142" s="8" t="str">
        <f>MSRP_spreadsheet!A142</f>
        <v>general sensor(s)</v>
      </c>
      <c r="B142" s="8"/>
      <c r="C142" s="8"/>
      <c r="D142" s="8"/>
      <c r="E142" s="8"/>
      <c r="F142" s="8"/>
    </row>
    <row r="143" ht="12.75" customHeight="1">
      <c r="A143" s="8" t="str">
        <f>MSRP_spreadsheet!A143</f>
        <v>engine calibration hardware</v>
      </c>
      <c r="B143" s="8"/>
      <c r="C143" s="8"/>
      <c r="D143" s="8"/>
      <c r="E143" s="8"/>
      <c r="F143" s="8"/>
    </row>
    <row r="144" ht="12.75" customHeight="1">
      <c r="A144" s="8" t="str">
        <f>MSRP_spreadsheet!A144</f>
        <v>engine calibration software</v>
      </c>
      <c r="B144" s="8"/>
      <c r="C144" s="8"/>
      <c r="D144" s="8"/>
      <c r="E144" s="8"/>
      <c r="F144" s="8"/>
    </row>
    <row r="145" ht="12.75" customHeight="1">
      <c r="A145" s="8" t="str">
        <f>MSRP_spreadsheet!A145</f>
        <v>fabrication</v>
      </c>
      <c r="B145" s="8"/>
      <c r="C145" s="8"/>
      <c r="D145" s="8"/>
      <c r="E145" s="8"/>
      <c r="F145" s="8"/>
    </row>
    <row r="146" ht="12.75" customHeight="1">
      <c r="A146" s="8" t="str">
        <f>MSRP_spreadsheet!A146</f>
        <v>pulley</v>
      </c>
      <c r="B146" s="8"/>
      <c r="C146" s="8"/>
      <c r="D146" s="8"/>
      <c r="E146" s="8"/>
      <c r="F146" s="8"/>
    </row>
    <row r="147" ht="12.75" customHeight="1">
      <c r="A147" s="22" t="s">
        <v>180</v>
      </c>
      <c r="B147" s="8"/>
      <c r="C147" s="8"/>
      <c r="D147" s="22" t="s">
        <v>181</v>
      </c>
      <c r="E147" s="8"/>
      <c r="F147" s="8"/>
    </row>
    <row r="148" ht="12.75" customHeight="1">
      <c r="A148" s="8"/>
      <c r="B148" s="8"/>
      <c r="C148" s="8"/>
      <c r="D148" s="8"/>
      <c r="E148" s="8"/>
      <c r="F148" s="8"/>
    </row>
    <row r="149" ht="12.75" customHeight="1">
      <c r="A149" s="8"/>
      <c r="B149" s="8"/>
      <c r="C149" s="8"/>
      <c r="D149" s="8"/>
      <c r="E149" s="8"/>
      <c r="F149" s="8"/>
    </row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1">
    <mergeCell ref="B1:F1"/>
  </mergeCells>
  <printOptions/>
  <pageMargins bottom="0.5" footer="0.0" header="0.0" left="0.25" right="0.25" top="1.0"/>
  <pageSetup orientation="landscape"/>
  <headerFooter>
    <oddHeader>&amp;C[Insert School Name] SAE 2008 Clean Snowmobile Challenge MSRP - Supporting Calculations</oddHeader>
    <oddFooter>&amp;CPage &amp;P of &amp;R&amp;D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75" customHeight="1"/>
    <row r="2" ht="26.25" customHeight="1">
      <c r="L2" s="13" t="s">
        <v>9</v>
      </c>
    </row>
    <row r="3" ht="12.75" customHeight="1">
      <c r="Y3" s="13" t="s">
        <v>11</v>
      </c>
    </row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>
      <c r="Y20" s="13" t="s">
        <v>12</v>
      </c>
    </row>
    <row r="21" ht="12.75" customHeight="1"/>
    <row r="22" ht="12.75" customHeight="1"/>
    <row r="23" ht="12.75" customHeight="1">
      <c r="L23" s="13" t="s">
        <v>13</v>
      </c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>
      <c r="X36" s="13" t="s">
        <v>14</v>
      </c>
    </row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>
      <c r="O50" s="13" t="s">
        <v>15</v>
      </c>
    </row>
    <row r="51" ht="12.75" customHeight="1"/>
    <row r="52" ht="12.75" customHeight="1"/>
    <row r="53" ht="12.75" customHeight="1"/>
    <row r="54" ht="12.75" customHeight="1">
      <c r="X54" s="13" t="s">
        <v>16</v>
      </c>
    </row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>
      <c r="O65" s="13" t="s">
        <v>17</v>
      </c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>
      <c r="L84" s="13" t="s">
        <v>18</v>
      </c>
    </row>
    <row r="85" ht="12.75" customHeight="1">
      <c r="B85" s="15" t="s">
        <v>19</v>
      </c>
    </row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portrait"/>
  <drawing r:id="rId1"/>
</worksheet>
</file>