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24615" windowHeight="12720" activeTab="0"/>
  </bookViews>
  <sheets>
    <sheet name="MSRP" sheetId="1" r:id="rId1"/>
    <sheet name="Documentation and Calculations" sheetId="2" r:id="rId2"/>
  </sheets>
  <definedNames>
    <definedName name="_xlnm.Print_Titles">'MSRP'!$A$1:$K$1</definedName>
  </definedNames>
  <calcPr fullCalcOnLoad="1"/>
</workbook>
</file>

<file path=xl/sharedStrings.xml><?xml version="1.0" encoding="utf-8"?>
<sst xmlns="http://schemas.openxmlformats.org/spreadsheetml/2006/main" count="311" uniqueCount="184">
  <si>
    <t>Component</t>
  </si>
  <si>
    <t>Supplier</t>
  </si>
  <si>
    <t>Description</t>
  </si>
  <si>
    <t>Per Item MSRP</t>
  </si>
  <si>
    <t>Mfg. quote + 50%</t>
  </si>
  <si>
    <t>Whls. + 50%</t>
  </si>
  <si>
    <t>Retail</t>
  </si>
  <si>
    <t>Retail Difference +50%</t>
  </si>
  <si>
    <t>Price, not included in MSRP</t>
  </si>
  <si>
    <t>Highest Value</t>
  </si>
  <si>
    <t>Currency</t>
  </si>
  <si>
    <t>USD</t>
  </si>
  <si>
    <t>Base Model Sled</t>
  </si>
  <si>
    <t>2013 Model Year Base Snowmobile (reflects engine choice)</t>
  </si>
  <si>
    <t>Ski-Doo</t>
  </si>
  <si>
    <t>Ski-Doo Renegade Sport 600 ACE - Current US price. This is the closest 4-stroke engine on the market - in terms of displacement and power - to the Arctic Cat T660 N/A. We are accounting for the added cost of the turbo in the next section.</t>
  </si>
  <si>
    <t>Factory Options</t>
  </si>
  <si>
    <t>Tachometer</t>
  </si>
  <si>
    <t>AiM</t>
  </si>
  <si>
    <t>AiM dash is for data acuasition and testing only, Stock, price included in base snowmobile</t>
  </si>
  <si>
    <t>-</t>
  </si>
  <si>
    <t>Electric Start</t>
  </si>
  <si>
    <t>Arctic Cat</t>
  </si>
  <si>
    <t>Standard on T660 models</t>
  </si>
  <si>
    <t>Engine/Motor Options</t>
  </si>
  <si>
    <t>Spark Plug Ignition</t>
  </si>
  <si>
    <t>Unmodified</t>
  </si>
  <si>
    <t>Engine Head</t>
  </si>
  <si>
    <t>Engine Cylinders</t>
  </si>
  <si>
    <t>Pistons, Rings, Connecting Rods</t>
  </si>
  <si>
    <t>Air Management/Intake System</t>
  </si>
  <si>
    <t>Turbocharger</t>
  </si>
  <si>
    <t>IHI</t>
  </si>
  <si>
    <t>Arctic Cat T660 Turbo stock turbocharger. Price is difference between 2006 Arctic Cat T660 models with and without turbochargers, and includes plumbing and intercooler costs</t>
  </si>
  <si>
    <t>Turbocharger Plumbing</t>
  </si>
  <si>
    <t>Custom</t>
  </si>
  <si>
    <t>Custom built to fit, no weight, performance, or value gain over Arctic Cat stock turbocharger. Price included in Turbocharger</t>
  </si>
  <si>
    <t>Intercooler</t>
  </si>
  <si>
    <t>Arctic cat T660 turbo core with modified tanks. No performance or value increase.</t>
  </si>
  <si>
    <t>Intake Manifold</t>
  </si>
  <si>
    <t>Custom built to fit, no weight, performance, or value gain. No increase to MSRP</t>
  </si>
  <si>
    <t>Exhaust Manifold</t>
  </si>
  <si>
    <t>Air Filter</t>
  </si>
  <si>
    <t>K&amp;N</t>
  </si>
  <si>
    <t>Price change negated by deletion of factory airbox</t>
  </si>
  <si>
    <t>Fuel Management</t>
  </si>
  <si>
    <t>Fuel Injectors</t>
  </si>
  <si>
    <t>Accel</t>
  </si>
  <si>
    <t>New injectors with increased flow rate over stock Arctic Cat injectors. Stock injectors retail at $314.84 each. (part no 3006-834 at Arctic Cat Parts House) No change deemed appropriate.</t>
  </si>
  <si>
    <t>Throttle Body</t>
  </si>
  <si>
    <t>Stock, price included in base snowmobile</t>
  </si>
  <si>
    <t>Fuel Pump</t>
  </si>
  <si>
    <t>Stock, from 600 ACE, price included in base snowmobile</t>
  </si>
  <si>
    <t>Fuel Pressure Regulator</t>
  </si>
  <si>
    <t>Aeromotive</t>
  </si>
  <si>
    <t>Regulator with adjustable spring (PROTOTYPE ONLY)</t>
  </si>
  <si>
    <t>Fuel Filter</t>
  </si>
  <si>
    <t>Generic</t>
  </si>
  <si>
    <t>Stock, price included in base snowmobile (NAPA $12 special)</t>
  </si>
  <si>
    <t>Fuel Lines</t>
  </si>
  <si>
    <t>SAE fuel injection hose</t>
  </si>
  <si>
    <t>Ethanol sensor</t>
  </si>
  <si>
    <t>Siemens</t>
  </si>
  <si>
    <t>Ethanol Sensor</t>
  </si>
  <si>
    <t>Exhaust System</t>
  </si>
  <si>
    <t>Silencer</t>
  </si>
  <si>
    <t>Custom built. Replacement for stock muffler is CAD$840.99. Effect on MSRP deemed negligible.</t>
  </si>
  <si>
    <t>CAD</t>
  </si>
  <si>
    <t>Resonator</t>
  </si>
  <si>
    <t>Vibrant Performance</t>
  </si>
  <si>
    <t>We are considering this part of our silencer. The total cost (mfg quote + 50% + resonator retail + 50%) is about $404.93 USD. This is half the retail cost of the 600 ACE muffler. Effect on MSRP deemed negligible.</t>
  </si>
  <si>
    <t>Plumbing</t>
  </si>
  <si>
    <t>Catalytic Convertor</t>
  </si>
  <si>
    <t>GESI</t>
  </si>
  <si>
    <t>Three-way cat - new feature to snowmobile. Wholesale quote to manufacture 500 units + 50%</t>
  </si>
  <si>
    <t>Heat Management</t>
  </si>
  <si>
    <t>2 cans of VHT Flameproof paint. $9.99 each at Jegs</t>
  </si>
  <si>
    <t>Front Suspension</t>
  </si>
  <si>
    <t>Skis</t>
  </si>
  <si>
    <t>SLP</t>
  </si>
  <si>
    <t>Difference in price between installed set of SLP Straight Line Tracking Skis and Ski Doo Pilot 5.7 skis</t>
  </si>
  <si>
    <t>USD/CAD</t>
  </si>
  <si>
    <t>Shocks</t>
  </si>
  <si>
    <t>Fox Racing Shox</t>
  </si>
  <si>
    <t>Upgrade front to Float Evol R, retail minus replacement, minus front spring delete</t>
  </si>
  <si>
    <t>Springs</t>
  </si>
  <si>
    <t>N/A</t>
  </si>
  <si>
    <t>Deleted</t>
  </si>
  <si>
    <t>A-arms</t>
  </si>
  <si>
    <t>Z-Broz</t>
  </si>
  <si>
    <t>Cost same as replacement, price included in base snowmobile</t>
  </si>
  <si>
    <t>Spindles</t>
  </si>
  <si>
    <t>Chosen to improve steering geometry with the '09 Renegade's wider ski stance. Retail cost significantly less than replacement cost of originals – no change to MSRP.</t>
  </si>
  <si>
    <t>Steering</t>
  </si>
  <si>
    <t>Steering column modified to clear engine, no weight, performance, or value gain. No increase to MSRP</t>
  </si>
  <si>
    <t>Rear Suspension</t>
  </si>
  <si>
    <t>Wheels</t>
  </si>
  <si>
    <t>Slydog</t>
  </si>
  <si>
    <t>UHMW wheels + 8” conversion</t>
  </si>
  <si>
    <t>Stock</t>
  </si>
  <si>
    <t>No Change</t>
  </si>
  <si>
    <t>Sliders</t>
  </si>
  <si>
    <t>Hyperfax</t>
  </si>
  <si>
    <t>Low resistance sliders replace stock units, giving performance increase, less replacement cost of stock sliders</t>
  </si>
  <si>
    <t>Mount Points</t>
  </si>
  <si>
    <t>Drivetrain</t>
  </si>
  <si>
    <t>Track</t>
  </si>
  <si>
    <t>Camoplast</t>
  </si>
  <si>
    <t>Ice Attak XT. Price based on BRP's upgrade cost to Ice Ripper XT for MXZ X</t>
  </si>
  <si>
    <t>Drive Shaft/Sprocket</t>
  </si>
  <si>
    <t>Jack Shaft</t>
  </si>
  <si>
    <t>Custom built to accommodate 1” keyed clutch, no weight, performance, or value gain. No increase to MSRP</t>
  </si>
  <si>
    <t>Chain Case</t>
  </si>
  <si>
    <t>Chain Drive</t>
  </si>
  <si>
    <t>Two-stroke chain-drive (no reverse)</t>
  </si>
  <si>
    <t>Drive Clutch</t>
  </si>
  <si>
    <t>Comet</t>
  </si>
  <si>
    <t>108 EXP, functional equivalent to Arctic Cat 6-tower with same springs and weights (was cheaper to buy in Canada)</t>
  </si>
  <si>
    <t>Driven Clutch</t>
  </si>
  <si>
    <t>Stock from T660, price included in base snowmobile</t>
  </si>
  <si>
    <t>Drive Belt</t>
  </si>
  <si>
    <t>Ultimax</t>
  </si>
  <si>
    <t>Custom sourced to fit, no weight, performance, or value gain. No increase to MSRP</t>
  </si>
  <si>
    <t>CVT Cover</t>
  </si>
  <si>
    <t>Cooling System</t>
  </si>
  <si>
    <t>Coolant Pump</t>
  </si>
  <si>
    <t>Heat Exchanger</t>
  </si>
  <si>
    <t>Thermostat</t>
  </si>
  <si>
    <t>Yamaha RS Vector thermostat to fit, no weight, performance, or value gain. No increase to MSRP (stock thermostat assembly interfered with secondary clutch)</t>
  </si>
  <si>
    <t>Noise/Vibration/Harshness</t>
  </si>
  <si>
    <t>Hood Lining</t>
  </si>
  <si>
    <t>Dynamat Hoodliner</t>
  </si>
  <si>
    <t>Chassis</t>
  </si>
  <si>
    <t>Seat</t>
  </si>
  <si>
    <t>Body Panels</t>
  </si>
  <si>
    <t>Windshield</t>
  </si>
  <si>
    <t>Engine Mounting</t>
  </si>
  <si>
    <t>Fuel Tank</t>
  </si>
  <si>
    <t>Battery Box</t>
  </si>
  <si>
    <t>Custom</t>
  </si>
  <si>
    <t>competition requirement, no change to MSRP</t>
  </si>
  <si>
    <t>Handlebars</t>
  </si>
  <si>
    <t>FLY Racing</t>
  </si>
  <si>
    <t>Difference in price between installed handlebars and cost of replacement stock bars ($71.99*1.5-69.99)</t>
  </si>
  <si>
    <t>Hand Guards</t>
  </si>
  <si>
    <t>Throttle</t>
  </si>
  <si>
    <t>Brakes</t>
  </si>
  <si>
    <t>Active Braking</t>
  </si>
  <si>
    <t>Hayes Brake, disabled</t>
  </si>
  <si>
    <t>The Hayes brake unit is disabled this year and we will not be including it in MSRP</t>
  </si>
  <si>
    <t>Hand Warmers</t>
  </si>
  <si>
    <t>Thumb Warmers</t>
  </si>
  <si>
    <t>Tow Hitch</t>
  </si>
  <si>
    <t>Per competition requirements</t>
  </si>
  <si>
    <t>Electrical</t>
  </si>
  <si>
    <t>Battery</t>
  </si>
  <si>
    <t>Antigravity</t>
  </si>
  <si>
    <t>Retail minus $149.99 replacement cost of original + 50%</t>
  </si>
  <si>
    <t>Switches</t>
  </si>
  <si>
    <t>NAPA</t>
  </si>
  <si>
    <t>Eco-Mode weather proof switch</t>
  </si>
  <si>
    <t>Connectors</t>
  </si>
  <si>
    <t>Fuses</t>
  </si>
  <si>
    <t>wire/cable</t>
  </si>
  <si>
    <t>Headlights</t>
  </si>
  <si>
    <t>Taillights</t>
  </si>
  <si>
    <t>Engine Control Module</t>
  </si>
  <si>
    <t>MoTeC</t>
  </si>
  <si>
    <t>MoTeC M400 + PDM 15, used to replicate functions of stock ECU and fuse/relay block in a programmable manner with datalogging.</t>
  </si>
  <si>
    <t>injector controller</t>
  </si>
  <si>
    <t>boost controller</t>
  </si>
  <si>
    <t>exhaust gas temperature (EGT) sensor</t>
  </si>
  <si>
    <t>The Sensor Connection</t>
  </si>
  <si>
    <t>for testing and diagnosis only</t>
  </si>
  <si>
    <t>general sensor(s)</t>
  </si>
  <si>
    <t>engine calibration hardware</t>
  </si>
  <si>
    <t>engine calibration software</t>
  </si>
  <si>
    <t>Totals</t>
  </si>
  <si>
    <t>MSRP</t>
  </si>
  <si>
    <t>CAD to USD Conversion</t>
  </si>
  <si>
    <t>Complete</t>
  </si>
  <si>
    <t>Justification Needed</t>
  </si>
  <si>
    <t>Cost and Justification Needed</t>
  </si>
  <si>
    <t>Insert on this sheet PDF's or jpg's to support claims made for MSRP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</si>
</sst>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&quot;$&quot;\-#,##0.00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sz val="10"/>
      <color rgb="FFFF0000"/>
      <name val="Arial"/>
      <family val="0"/>
    </font>
    <font>
      <b/>
      <sz val="16"/>
      <color rgb="FF000000"/>
      <name val="Arial"/>
      <family val="0"/>
    </font>
    <font>
      <b/>
      <sz val="12"/>
      <color rgb="FF000000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79D1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164" fontId="0" fillId="35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42" fillId="0" borderId="10" xfId="0" applyNumberFormat="1" applyFont="1" applyBorder="1" applyAlignment="1">
      <alignment horizontal="center" vertical="center" wrapText="1"/>
    </xf>
    <xf numFmtId="0" fontId="42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37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39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152400</xdr:rowOff>
    </xdr:from>
    <xdr:to>
      <xdr:col>5</xdr:col>
      <xdr:colOff>457200</xdr:colOff>
      <xdr:row>24</xdr:row>
      <xdr:rowOff>47625</xdr:rowOff>
    </xdr:to>
    <xdr:pic>
      <xdr:nvPicPr>
        <xdr:cNvPr id="1" name="image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71550"/>
          <a:ext cx="2743200" cy="32289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26</xdr:row>
      <xdr:rowOff>152400</xdr:rowOff>
    </xdr:from>
    <xdr:to>
      <xdr:col>7</xdr:col>
      <xdr:colOff>57150</xdr:colOff>
      <xdr:row>41</xdr:row>
      <xdr:rowOff>57150</xdr:rowOff>
    </xdr:to>
    <xdr:pic>
      <xdr:nvPicPr>
        <xdr:cNvPr id="2" name="image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629150"/>
          <a:ext cx="3562350" cy="24288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43</xdr:row>
      <xdr:rowOff>152400</xdr:rowOff>
    </xdr:from>
    <xdr:to>
      <xdr:col>7</xdr:col>
      <xdr:colOff>57150</xdr:colOff>
      <xdr:row>58</xdr:row>
      <xdr:rowOff>123825</xdr:rowOff>
    </xdr:to>
    <xdr:pic>
      <xdr:nvPicPr>
        <xdr:cNvPr id="3" name="image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7477125"/>
          <a:ext cx="3562350" cy="2495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60</xdr:row>
      <xdr:rowOff>152400</xdr:rowOff>
    </xdr:from>
    <xdr:to>
      <xdr:col>4</xdr:col>
      <xdr:colOff>400050</xdr:colOff>
      <xdr:row>91</xdr:row>
      <xdr:rowOff>38100</xdr:rowOff>
    </xdr:to>
    <xdr:pic>
      <xdr:nvPicPr>
        <xdr:cNvPr id="4" name="image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0382250"/>
          <a:ext cx="2076450" cy="5172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92</xdr:row>
      <xdr:rowOff>152400</xdr:rowOff>
    </xdr:from>
    <xdr:to>
      <xdr:col>7</xdr:col>
      <xdr:colOff>57150</xdr:colOff>
      <xdr:row>106</xdr:row>
      <xdr:rowOff>85725</xdr:rowOff>
    </xdr:to>
    <xdr:pic>
      <xdr:nvPicPr>
        <xdr:cNvPr id="5" name="image0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5830550"/>
          <a:ext cx="3562350" cy="22955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107</xdr:row>
      <xdr:rowOff>152400</xdr:rowOff>
    </xdr:from>
    <xdr:to>
      <xdr:col>7</xdr:col>
      <xdr:colOff>57150</xdr:colOff>
      <xdr:row>127</xdr:row>
      <xdr:rowOff>95250</xdr:rowOff>
    </xdr:to>
    <xdr:pic>
      <xdr:nvPicPr>
        <xdr:cNvPr id="6" name="image0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8354675"/>
          <a:ext cx="3562350" cy="33718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129</xdr:row>
      <xdr:rowOff>152400</xdr:rowOff>
    </xdr:from>
    <xdr:to>
      <xdr:col>7</xdr:col>
      <xdr:colOff>57150</xdr:colOff>
      <xdr:row>147</xdr:row>
      <xdr:rowOff>171450</xdr:rowOff>
    </xdr:to>
    <xdr:pic>
      <xdr:nvPicPr>
        <xdr:cNvPr id="7" name="image0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22298025"/>
          <a:ext cx="3562350" cy="46482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160</xdr:row>
      <xdr:rowOff>152400</xdr:rowOff>
    </xdr:from>
    <xdr:to>
      <xdr:col>7</xdr:col>
      <xdr:colOff>57150</xdr:colOff>
      <xdr:row>178</xdr:row>
      <xdr:rowOff>76200</xdr:rowOff>
    </xdr:to>
    <xdr:pic>
      <xdr:nvPicPr>
        <xdr:cNvPr id="8" name="image1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30270450"/>
          <a:ext cx="3562350" cy="45529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190</xdr:row>
      <xdr:rowOff>152400</xdr:rowOff>
    </xdr:from>
    <xdr:to>
      <xdr:col>7</xdr:col>
      <xdr:colOff>57150</xdr:colOff>
      <xdr:row>206</xdr:row>
      <xdr:rowOff>114300</xdr:rowOff>
    </xdr:to>
    <xdr:pic>
      <xdr:nvPicPr>
        <xdr:cNvPr id="9" name="image0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37985700"/>
          <a:ext cx="3562350" cy="407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217</xdr:row>
      <xdr:rowOff>152400</xdr:rowOff>
    </xdr:from>
    <xdr:to>
      <xdr:col>7</xdr:col>
      <xdr:colOff>57150</xdr:colOff>
      <xdr:row>234</xdr:row>
      <xdr:rowOff>180975</xdr:rowOff>
    </xdr:to>
    <xdr:pic>
      <xdr:nvPicPr>
        <xdr:cNvPr id="10" name="image04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44929425"/>
          <a:ext cx="3562350" cy="4400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247</xdr:row>
      <xdr:rowOff>152400</xdr:rowOff>
    </xdr:from>
    <xdr:to>
      <xdr:col>7</xdr:col>
      <xdr:colOff>57150</xdr:colOff>
      <xdr:row>271</xdr:row>
      <xdr:rowOff>133350</xdr:rowOff>
    </xdr:to>
    <xdr:pic>
      <xdr:nvPicPr>
        <xdr:cNvPr id="11" name="image1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52644675"/>
          <a:ext cx="3562350" cy="61531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287</xdr:row>
      <xdr:rowOff>152400</xdr:rowOff>
    </xdr:from>
    <xdr:to>
      <xdr:col>7</xdr:col>
      <xdr:colOff>57150</xdr:colOff>
      <xdr:row>313</xdr:row>
      <xdr:rowOff>95250</xdr:rowOff>
    </xdr:to>
    <xdr:pic>
      <xdr:nvPicPr>
        <xdr:cNvPr id="12" name="image08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62931675"/>
          <a:ext cx="3562350" cy="6629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330</xdr:row>
      <xdr:rowOff>152400</xdr:rowOff>
    </xdr:from>
    <xdr:to>
      <xdr:col>7</xdr:col>
      <xdr:colOff>57150</xdr:colOff>
      <xdr:row>349</xdr:row>
      <xdr:rowOff>85725</xdr:rowOff>
    </xdr:to>
    <xdr:pic>
      <xdr:nvPicPr>
        <xdr:cNvPr id="13" name="image1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73990200"/>
          <a:ext cx="3562350" cy="4819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362</xdr:row>
      <xdr:rowOff>152400</xdr:rowOff>
    </xdr:from>
    <xdr:to>
      <xdr:col>7</xdr:col>
      <xdr:colOff>57150</xdr:colOff>
      <xdr:row>374</xdr:row>
      <xdr:rowOff>66675</xdr:rowOff>
    </xdr:to>
    <xdr:pic>
      <xdr:nvPicPr>
        <xdr:cNvPr id="14" name="image1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82219800"/>
          <a:ext cx="3562350" cy="30003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383</xdr:row>
      <xdr:rowOff>152400</xdr:rowOff>
    </xdr:from>
    <xdr:to>
      <xdr:col>7</xdr:col>
      <xdr:colOff>57150</xdr:colOff>
      <xdr:row>395</xdr:row>
      <xdr:rowOff>47625</xdr:rowOff>
    </xdr:to>
    <xdr:pic>
      <xdr:nvPicPr>
        <xdr:cNvPr id="15" name="image10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0" y="87620475"/>
          <a:ext cx="3562350" cy="29813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404</xdr:row>
      <xdr:rowOff>152400</xdr:rowOff>
    </xdr:from>
    <xdr:to>
      <xdr:col>7</xdr:col>
      <xdr:colOff>57150</xdr:colOff>
      <xdr:row>411</xdr:row>
      <xdr:rowOff>247650</xdr:rowOff>
    </xdr:to>
    <xdr:pic>
      <xdr:nvPicPr>
        <xdr:cNvPr id="16" name="image13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93021150"/>
          <a:ext cx="3562350" cy="18954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418</xdr:row>
      <xdr:rowOff>152400</xdr:rowOff>
    </xdr:from>
    <xdr:to>
      <xdr:col>7</xdr:col>
      <xdr:colOff>57150</xdr:colOff>
      <xdr:row>435</xdr:row>
      <xdr:rowOff>180975</xdr:rowOff>
    </xdr:to>
    <xdr:pic>
      <xdr:nvPicPr>
        <xdr:cNvPr id="17" name="image16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96621600"/>
          <a:ext cx="3562350" cy="4400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382</xdr:row>
      <xdr:rowOff>152400</xdr:rowOff>
    </xdr:from>
    <xdr:to>
      <xdr:col>7</xdr:col>
      <xdr:colOff>57150</xdr:colOff>
      <xdr:row>406</xdr:row>
      <xdr:rowOff>28575</xdr:rowOff>
    </xdr:to>
    <xdr:pic>
      <xdr:nvPicPr>
        <xdr:cNvPr id="18" name="image18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0" y="87363300"/>
          <a:ext cx="3562350" cy="60483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</xdr:col>
      <xdr:colOff>152400</xdr:colOff>
      <xdr:row>447</xdr:row>
      <xdr:rowOff>152400</xdr:rowOff>
    </xdr:from>
    <xdr:to>
      <xdr:col>7</xdr:col>
      <xdr:colOff>57150</xdr:colOff>
      <xdr:row>467</xdr:row>
      <xdr:rowOff>190500</xdr:rowOff>
    </xdr:to>
    <xdr:pic>
      <xdr:nvPicPr>
        <xdr:cNvPr id="19" name="image17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0" y="104079675"/>
          <a:ext cx="3562350" cy="518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customHeight="1"/>
  <cols>
    <col min="1" max="1" width="26.421875" style="0" customWidth="1"/>
    <col min="2" max="2" width="18.00390625" style="0" customWidth="1"/>
    <col min="3" max="3" width="23.8515625" style="0" customWidth="1"/>
    <col min="4" max="11" width="10.57421875" style="0" customWidth="1"/>
  </cols>
  <sheetData>
    <row r="1" spans="1:11" ht="25.5" customHeight="1">
      <c r="A1" s="46" t="s">
        <v>0</v>
      </c>
      <c r="B1" s="46" t="s">
        <v>1</v>
      </c>
      <c r="C1" s="46" t="s">
        <v>2</v>
      </c>
      <c r="D1" s="46" t="s">
        <v>3</v>
      </c>
      <c r="E1" s="49"/>
      <c r="F1" s="49"/>
      <c r="G1" s="49"/>
      <c r="H1" s="49"/>
      <c r="I1" s="49"/>
      <c r="J1" s="49"/>
      <c r="K1" s="44"/>
    </row>
    <row r="2" spans="1:11" ht="37.5" customHeight="1">
      <c r="A2" s="47"/>
      <c r="B2" s="47"/>
      <c r="C2" s="48"/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0" t="s">
        <v>10</v>
      </c>
      <c r="K2" s="6" t="s">
        <v>11</v>
      </c>
    </row>
    <row r="3" spans="1:11" ht="12.75">
      <c r="A3" s="42"/>
      <c r="B3" s="42"/>
      <c r="C3" s="42"/>
      <c r="D3" s="21"/>
      <c r="E3" s="21"/>
      <c r="F3" s="21"/>
      <c r="G3" s="21"/>
      <c r="H3" s="21"/>
      <c r="I3" s="21"/>
      <c r="J3" s="25"/>
      <c r="K3" s="14"/>
    </row>
    <row r="4" spans="1:11" ht="13.5" customHeight="1">
      <c r="A4" s="22" t="s">
        <v>12</v>
      </c>
      <c r="B4" s="34"/>
      <c r="C4" s="34"/>
      <c r="D4" s="8"/>
      <c r="E4" s="8"/>
      <c r="F4" s="8"/>
      <c r="G4" s="8"/>
      <c r="H4" s="8"/>
      <c r="I4" s="8"/>
      <c r="J4" s="17"/>
      <c r="K4" s="7"/>
    </row>
    <row r="5" spans="1:11" ht="120.75" customHeight="1">
      <c r="A5" s="12" t="s">
        <v>13</v>
      </c>
      <c r="B5" s="16" t="s">
        <v>14</v>
      </c>
      <c r="C5" s="1" t="s">
        <v>15</v>
      </c>
      <c r="D5" s="38"/>
      <c r="E5" s="38"/>
      <c r="F5" s="38">
        <v>8649</v>
      </c>
      <c r="G5" s="38"/>
      <c r="H5" s="38"/>
      <c r="I5" s="38">
        <f>MAX(D5:F5)</f>
        <v>8649</v>
      </c>
      <c r="J5" s="16" t="s">
        <v>11</v>
      </c>
      <c r="K5" s="26">
        <f>I5*$A$110</f>
        <v>8649</v>
      </c>
    </row>
    <row r="6" spans="1:11" ht="12.75">
      <c r="A6" s="32"/>
      <c r="B6" s="35"/>
      <c r="C6" s="35"/>
      <c r="D6" s="41"/>
      <c r="E6" s="41"/>
      <c r="F6" s="41"/>
      <c r="G6" s="41"/>
      <c r="H6" s="41"/>
      <c r="I6" s="41"/>
      <c r="J6" s="25"/>
      <c r="K6" s="14"/>
    </row>
    <row r="7" spans="1:11" ht="13.5" customHeight="1">
      <c r="A7" s="22" t="s">
        <v>16</v>
      </c>
      <c r="B7" s="34"/>
      <c r="C7" s="34"/>
      <c r="D7" s="8"/>
      <c r="E7" s="8"/>
      <c r="F7" s="8"/>
      <c r="G7" s="8"/>
      <c r="H7" s="8"/>
      <c r="I7" s="8"/>
      <c r="J7" s="17"/>
      <c r="K7" s="7"/>
    </row>
    <row r="8" spans="1:11" ht="25.5" customHeight="1">
      <c r="A8" s="11" t="s">
        <v>17</v>
      </c>
      <c r="B8" s="27" t="s">
        <v>18</v>
      </c>
      <c r="C8" s="27" t="s">
        <v>19</v>
      </c>
      <c r="D8" s="38"/>
      <c r="E8" s="38"/>
      <c r="F8" s="38"/>
      <c r="G8" s="38"/>
      <c r="H8" s="38"/>
      <c r="I8" s="38">
        <f>MAX(D8:F8)</f>
        <v>0</v>
      </c>
      <c r="J8" s="16" t="s">
        <v>20</v>
      </c>
      <c r="K8" s="26">
        <f>I8</f>
        <v>0</v>
      </c>
    </row>
    <row r="9" spans="1:11" ht="13.5" customHeight="1">
      <c r="A9" s="11" t="s">
        <v>21</v>
      </c>
      <c r="B9" s="27" t="s">
        <v>22</v>
      </c>
      <c r="C9" s="27" t="s">
        <v>23</v>
      </c>
      <c r="D9" s="38"/>
      <c r="E9" s="38"/>
      <c r="F9" s="38"/>
      <c r="G9" s="38"/>
      <c r="H9" s="38"/>
      <c r="I9" s="38">
        <f>MAX(D9:F9)</f>
        <v>0</v>
      </c>
      <c r="J9" s="16" t="s">
        <v>20</v>
      </c>
      <c r="K9" s="26">
        <f>I9</f>
        <v>0</v>
      </c>
    </row>
    <row r="10" spans="1:11" ht="12.75">
      <c r="A10" s="32"/>
      <c r="B10" s="35"/>
      <c r="C10" s="35"/>
      <c r="D10" s="41"/>
      <c r="E10" s="41"/>
      <c r="F10" s="41"/>
      <c r="G10" s="41"/>
      <c r="H10" s="41"/>
      <c r="I10" s="41"/>
      <c r="J10" s="25"/>
      <c r="K10" s="14"/>
    </row>
    <row r="11" spans="1:11" ht="13.5" customHeight="1">
      <c r="A11" s="22" t="s">
        <v>24</v>
      </c>
      <c r="B11" s="34"/>
      <c r="C11" s="34"/>
      <c r="D11" s="8"/>
      <c r="E11" s="8"/>
      <c r="F11" s="8"/>
      <c r="G11" s="8"/>
      <c r="H11" s="8"/>
      <c r="I11" s="8"/>
      <c r="J11" s="17"/>
      <c r="K11" s="7"/>
    </row>
    <row r="12" spans="1:11" ht="13.5" customHeight="1">
      <c r="A12" s="11" t="s">
        <v>25</v>
      </c>
      <c r="B12" s="27" t="s">
        <v>22</v>
      </c>
      <c r="C12" s="27" t="s">
        <v>26</v>
      </c>
      <c r="D12" s="38"/>
      <c r="E12" s="38"/>
      <c r="F12" s="38"/>
      <c r="G12" s="38"/>
      <c r="H12" s="38"/>
      <c r="I12" s="38">
        <f>MAX(D12:F12)</f>
        <v>0</v>
      </c>
      <c r="J12" s="16" t="s">
        <v>20</v>
      </c>
      <c r="K12" s="26">
        <f>I12</f>
        <v>0</v>
      </c>
    </row>
    <row r="13" spans="1:11" ht="13.5" customHeight="1">
      <c r="A13" s="11" t="s">
        <v>27</v>
      </c>
      <c r="B13" s="27" t="s">
        <v>22</v>
      </c>
      <c r="C13" s="27" t="s">
        <v>26</v>
      </c>
      <c r="D13" s="38"/>
      <c r="E13" s="38"/>
      <c r="F13" s="38"/>
      <c r="G13" s="38"/>
      <c r="H13" s="38"/>
      <c r="I13" s="38">
        <f>MAX(D13:F13)</f>
        <v>0</v>
      </c>
      <c r="J13" s="16" t="s">
        <v>20</v>
      </c>
      <c r="K13" s="26">
        <f>I13</f>
        <v>0</v>
      </c>
    </row>
    <row r="14" spans="1:11" ht="13.5" customHeight="1">
      <c r="A14" s="11" t="s">
        <v>28</v>
      </c>
      <c r="B14" s="27" t="s">
        <v>22</v>
      </c>
      <c r="C14" s="27" t="s">
        <v>26</v>
      </c>
      <c r="D14" s="38"/>
      <c r="E14" s="38"/>
      <c r="F14" s="38"/>
      <c r="G14" s="38"/>
      <c r="H14" s="38"/>
      <c r="I14" s="38">
        <f>MAX(D14:F14)</f>
        <v>0</v>
      </c>
      <c r="J14" s="16" t="s">
        <v>20</v>
      </c>
      <c r="K14" s="26">
        <f>I14</f>
        <v>0</v>
      </c>
    </row>
    <row r="15" spans="1:11" ht="25.5" customHeight="1">
      <c r="A15" s="11" t="s">
        <v>29</v>
      </c>
      <c r="B15" s="27" t="s">
        <v>22</v>
      </c>
      <c r="C15" s="27" t="s">
        <v>26</v>
      </c>
      <c r="D15" s="38"/>
      <c r="E15" s="38"/>
      <c r="F15" s="38"/>
      <c r="G15" s="38"/>
      <c r="H15" s="38"/>
      <c r="I15" s="38">
        <f>MAX(D15:F15)</f>
        <v>0</v>
      </c>
      <c r="J15" s="16" t="s">
        <v>20</v>
      </c>
      <c r="K15" s="26">
        <f>I15</f>
        <v>0</v>
      </c>
    </row>
    <row r="16" spans="1:11" ht="12.75">
      <c r="A16" s="32"/>
      <c r="B16" s="35"/>
      <c r="C16" s="35"/>
      <c r="D16" s="41"/>
      <c r="E16" s="41"/>
      <c r="F16" s="41"/>
      <c r="G16" s="41"/>
      <c r="H16" s="41"/>
      <c r="I16" s="41"/>
      <c r="J16" s="25"/>
      <c r="K16" s="14"/>
    </row>
    <row r="17" spans="1:11" ht="25.5" customHeight="1">
      <c r="A17" s="22" t="s">
        <v>30</v>
      </c>
      <c r="B17" s="34"/>
      <c r="C17" s="34"/>
      <c r="D17" s="8"/>
      <c r="E17" s="8"/>
      <c r="F17" s="8"/>
      <c r="G17" s="8"/>
      <c r="H17" s="8"/>
      <c r="I17" s="8"/>
      <c r="J17" s="17"/>
      <c r="K17" s="7"/>
    </row>
    <row r="18" spans="1:11" ht="84.75" customHeight="1">
      <c r="A18" s="11" t="s">
        <v>31</v>
      </c>
      <c r="B18" s="27" t="s">
        <v>32</v>
      </c>
      <c r="C18" s="27" t="s">
        <v>33</v>
      </c>
      <c r="D18" s="38"/>
      <c r="E18" s="38"/>
      <c r="F18" s="38">
        <f>9799-8899</f>
        <v>900</v>
      </c>
      <c r="G18" s="38"/>
      <c r="H18" s="38"/>
      <c r="I18" s="38">
        <f>MAX(D18:F18)</f>
        <v>900</v>
      </c>
      <c r="J18" s="16" t="s">
        <v>11</v>
      </c>
      <c r="K18" s="26">
        <f>I18</f>
        <v>900</v>
      </c>
    </row>
    <row r="19" spans="1:11" ht="60.75" customHeight="1">
      <c r="A19" s="11" t="s">
        <v>34</v>
      </c>
      <c r="B19" s="27" t="s">
        <v>35</v>
      </c>
      <c r="C19" s="27" t="s">
        <v>36</v>
      </c>
      <c r="D19" s="38"/>
      <c r="E19" s="38"/>
      <c r="F19" s="38"/>
      <c r="G19" s="38"/>
      <c r="H19" s="38"/>
      <c r="I19" s="38">
        <f>MAX(D19:F19)</f>
        <v>0</v>
      </c>
      <c r="J19" s="16" t="s">
        <v>20</v>
      </c>
      <c r="K19" s="26">
        <f>I19</f>
        <v>0</v>
      </c>
    </row>
    <row r="20" spans="1:11" ht="60.75" customHeight="1">
      <c r="A20" s="11" t="s">
        <v>37</v>
      </c>
      <c r="B20" s="27" t="s">
        <v>35</v>
      </c>
      <c r="C20" s="27" t="s">
        <v>38</v>
      </c>
      <c r="D20" s="38"/>
      <c r="E20" s="38"/>
      <c r="F20" s="38"/>
      <c r="G20" s="38"/>
      <c r="H20" s="38"/>
      <c r="I20" s="38">
        <f>MAX(D20:F20)</f>
        <v>0</v>
      </c>
      <c r="J20" s="16" t="s">
        <v>20</v>
      </c>
      <c r="K20" s="26">
        <f>I20</f>
        <v>0</v>
      </c>
    </row>
    <row r="21" spans="1:11" ht="49.5" customHeight="1">
      <c r="A21" s="11" t="s">
        <v>39</v>
      </c>
      <c r="B21" s="27" t="s">
        <v>35</v>
      </c>
      <c r="C21" s="27" t="s">
        <v>40</v>
      </c>
      <c r="D21" s="38"/>
      <c r="E21" s="38"/>
      <c r="F21" s="38"/>
      <c r="G21" s="38"/>
      <c r="H21" s="38"/>
      <c r="I21" s="38">
        <v>0</v>
      </c>
      <c r="J21" s="16" t="s">
        <v>20</v>
      </c>
      <c r="K21" s="26">
        <v>0</v>
      </c>
    </row>
    <row r="22" spans="1:11" ht="49.5" customHeight="1">
      <c r="A22" s="11" t="s">
        <v>41</v>
      </c>
      <c r="B22" s="27" t="s">
        <v>35</v>
      </c>
      <c r="C22" s="27" t="s">
        <v>40</v>
      </c>
      <c r="D22" s="38"/>
      <c r="E22" s="38"/>
      <c r="F22" s="38"/>
      <c r="G22" s="38"/>
      <c r="H22" s="38"/>
      <c r="I22" s="38">
        <v>0</v>
      </c>
      <c r="J22" s="16" t="s">
        <v>20</v>
      </c>
      <c r="K22" s="26">
        <v>0</v>
      </c>
    </row>
    <row r="23" spans="1:11" ht="25.5" customHeight="1">
      <c r="A23" s="11" t="s">
        <v>42</v>
      </c>
      <c r="B23" s="27" t="s">
        <v>43</v>
      </c>
      <c r="C23" s="27" t="s">
        <v>44</v>
      </c>
      <c r="D23" s="38"/>
      <c r="E23" s="38"/>
      <c r="F23" s="38">
        <v>62.99</v>
      </c>
      <c r="G23" s="38"/>
      <c r="H23" s="38"/>
      <c r="I23" s="38">
        <f>F23</f>
        <v>62.99</v>
      </c>
      <c r="J23" s="16" t="s">
        <v>11</v>
      </c>
      <c r="K23" s="26">
        <f>I23</f>
        <v>62.99</v>
      </c>
    </row>
    <row r="24" spans="1:11" ht="12.75">
      <c r="A24" s="32"/>
      <c r="B24" s="35"/>
      <c r="C24" s="35"/>
      <c r="D24" s="41"/>
      <c r="E24" s="41"/>
      <c r="F24" s="41"/>
      <c r="G24" s="41"/>
      <c r="H24" s="41"/>
      <c r="I24" s="41"/>
      <c r="J24" s="25"/>
      <c r="K24" s="14"/>
    </row>
    <row r="25" spans="1:11" ht="13.5" customHeight="1">
      <c r="A25" s="22" t="s">
        <v>45</v>
      </c>
      <c r="B25" s="34"/>
      <c r="C25" s="34"/>
      <c r="D25" s="8"/>
      <c r="E25" s="8"/>
      <c r="F25" s="8"/>
      <c r="G25" s="8"/>
      <c r="H25" s="8"/>
      <c r="I25" s="8"/>
      <c r="J25" s="17"/>
      <c r="K25" s="7"/>
    </row>
    <row r="26" spans="1:11" ht="96.75" customHeight="1">
      <c r="A26" s="11" t="s">
        <v>46</v>
      </c>
      <c r="B26" s="27" t="s">
        <v>47</v>
      </c>
      <c r="C26" s="27" t="s">
        <v>48</v>
      </c>
      <c r="D26" s="38"/>
      <c r="E26" s="38"/>
      <c r="F26" s="33"/>
      <c r="G26" s="38"/>
      <c r="H26" s="38">
        <f>3*85.95</f>
        <v>257.85</v>
      </c>
      <c r="I26" s="38">
        <f aca="true" t="shared" si="0" ref="I26:I32">MAX(D26:F26)</f>
        <v>0</v>
      </c>
      <c r="J26" s="16" t="s">
        <v>11</v>
      </c>
      <c r="K26" s="26">
        <f>I26</f>
        <v>0</v>
      </c>
    </row>
    <row r="27" spans="1:11" ht="25.5" customHeight="1">
      <c r="A27" s="11" t="s">
        <v>49</v>
      </c>
      <c r="B27" s="27" t="s">
        <v>22</v>
      </c>
      <c r="C27" s="27" t="s">
        <v>50</v>
      </c>
      <c r="D27" s="38"/>
      <c r="E27" s="38"/>
      <c r="F27" s="38"/>
      <c r="G27" s="38"/>
      <c r="H27" s="38"/>
      <c r="I27" s="38">
        <f t="shared" si="0"/>
        <v>0</v>
      </c>
      <c r="J27" s="16"/>
      <c r="K27" s="26">
        <f>I27</f>
        <v>0</v>
      </c>
    </row>
    <row r="28" spans="1:11" ht="37.5" customHeight="1">
      <c r="A28" s="11" t="s">
        <v>51</v>
      </c>
      <c r="B28" s="27" t="s">
        <v>14</v>
      </c>
      <c r="C28" s="27" t="s">
        <v>52</v>
      </c>
      <c r="D28" s="38"/>
      <c r="E28" s="38"/>
      <c r="F28" s="38"/>
      <c r="G28" s="38"/>
      <c r="H28" s="38"/>
      <c r="I28" s="38">
        <f t="shared" si="0"/>
        <v>0</v>
      </c>
      <c r="J28" s="16"/>
      <c r="K28" s="26">
        <f>I28</f>
        <v>0</v>
      </c>
    </row>
    <row r="29" spans="1:11" ht="37.5" customHeight="1">
      <c r="A29" s="11" t="s">
        <v>53</v>
      </c>
      <c r="B29" s="27" t="s">
        <v>54</v>
      </c>
      <c r="C29" s="27" t="s">
        <v>55</v>
      </c>
      <c r="D29" s="38"/>
      <c r="E29" s="38"/>
      <c r="F29" s="38"/>
      <c r="G29" s="38"/>
      <c r="H29" s="38"/>
      <c r="I29" s="38">
        <f t="shared" si="0"/>
        <v>0</v>
      </c>
      <c r="J29" s="16"/>
      <c r="K29" s="26">
        <f>I29</f>
        <v>0</v>
      </c>
    </row>
    <row r="30" spans="1:11" ht="37.5" customHeight="1">
      <c r="A30" s="11" t="s">
        <v>56</v>
      </c>
      <c r="B30" s="27" t="s">
        <v>57</v>
      </c>
      <c r="C30" s="27" t="s">
        <v>58</v>
      </c>
      <c r="D30" s="38"/>
      <c r="E30" s="38"/>
      <c r="F30" s="38"/>
      <c r="G30" s="38"/>
      <c r="H30" s="38"/>
      <c r="I30" s="38">
        <f t="shared" si="0"/>
        <v>0</v>
      </c>
      <c r="J30" s="16"/>
      <c r="K30" s="26">
        <f>I30</f>
        <v>0</v>
      </c>
    </row>
    <row r="31" spans="1:11" ht="13.5" customHeight="1">
      <c r="A31" s="11" t="s">
        <v>59</v>
      </c>
      <c r="B31" s="27" t="s">
        <v>57</v>
      </c>
      <c r="C31" s="27" t="s">
        <v>60</v>
      </c>
      <c r="D31" s="38"/>
      <c r="E31" s="38"/>
      <c r="F31" s="38"/>
      <c r="G31" s="38"/>
      <c r="H31" s="38"/>
      <c r="I31" s="38">
        <f t="shared" si="0"/>
        <v>0</v>
      </c>
      <c r="J31" s="16"/>
      <c r="K31" s="26"/>
    </row>
    <row r="32" spans="1:11" ht="37.5" customHeight="1">
      <c r="A32" s="11" t="s">
        <v>61</v>
      </c>
      <c r="B32" s="27" t="s">
        <v>62</v>
      </c>
      <c r="C32" s="27" t="s">
        <v>63</v>
      </c>
      <c r="D32" s="38"/>
      <c r="E32" s="38"/>
      <c r="F32" s="38">
        <v>359</v>
      </c>
      <c r="G32" s="38"/>
      <c r="H32" s="38"/>
      <c r="I32" s="38">
        <f t="shared" si="0"/>
        <v>359</v>
      </c>
      <c r="J32" s="16"/>
      <c r="K32" s="26">
        <f>I32</f>
        <v>359</v>
      </c>
    </row>
    <row r="33" spans="1:11" ht="12.75">
      <c r="A33" s="32"/>
      <c r="B33" s="35"/>
      <c r="C33" s="35"/>
      <c r="D33" s="41"/>
      <c r="E33" s="41"/>
      <c r="F33" s="41"/>
      <c r="G33" s="41"/>
      <c r="H33" s="41"/>
      <c r="I33" s="41"/>
      <c r="J33" s="25"/>
      <c r="K33" s="14"/>
    </row>
    <row r="34" spans="1:11" ht="13.5" customHeight="1">
      <c r="A34" s="22" t="s">
        <v>64</v>
      </c>
      <c r="B34" s="34"/>
      <c r="C34" s="34"/>
      <c r="D34" s="8"/>
      <c r="E34" s="8"/>
      <c r="F34" s="8"/>
      <c r="G34" s="8"/>
      <c r="H34" s="8"/>
      <c r="I34" s="8"/>
      <c r="J34" s="17"/>
      <c r="K34" s="7"/>
    </row>
    <row r="35" spans="1:11" ht="49.5" customHeight="1">
      <c r="A35" s="11" t="s">
        <v>65</v>
      </c>
      <c r="B35" s="27" t="s">
        <v>35</v>
      </c>
      <c r="C35" s="27" t="s">
        <v>66</v>
      </c>
      <c r="D35" s="38">
        <v>315</v>
      </c>
      <c r="E35" s="38"/>
      <c r="F35" s="38"/>
      <c r="G35" s="38"/>
      <c r="H35" s="38"/>
      <c r="I35" s="38">
        <f>MAX(D35:F35)</f>
        <v>315</v>
      </c>
      <c r="J35" s="16" t="s">
        <v>67</v>
      </c>
      <c r="K35" s="26">
        <v>0</v>
      </c>
    </row>
    <row r="36" spans="1:11" ht="13.5" customHeight="1">
      <c r="A36" s="11" t="s">
        <v>68</v>
      </c>
      <c r="B36" s="27" t="s">
        <v>69</v>
      </c>
      <c r="C36" s="27" t="s">
        <v>70</v>
      </c>
      <c r="D36" s="38"/>
      <c r="E36" s="38"/>
      <c r="F36" s="38"/>
      <c r="G36" s="38"/>
      <c r="H36" s="38">
        <v>59.95</v>
      </c>
      <c r="I36" s="38">
        <f>MAX(D36:F36)</f>
        <v>0</v>
      </c>
      <c r="J36" s="16" t="s">
        <v>11</v>
      </c>
      <c r="K36" s="26"/>
    </row>
    <row r="37" spans="1:11" ht="49.5" customHeight="1">
      <c r="A37" s="11" t="s">
        <v>71</v>
      </c>
      <c r="B37" s="29" t="s">
        <v>35</v>
      </c>
      <c r="C37" s="29" t="s">
        <v>40</v>
      </c>
      <c r="D37" s="38"/>
      <c r="E37" s="38"/>
      <c r="F37" s="38"/>
      <c r="G37" s="38"/>
      <c r="H37" s="38"/>
      <c r="I37" s="38">
        <f>MAX(D37:F37)</f>
        <v>0</v>
      </c>
      <c r="J37" s="16" t="s">
        <v>20</v>
      </c>
      <c r="K37" s="26">
        <f>I37</f>
        <v>0</v>
      </c>
    </row>
    <row r="38" spans="1:11" ht="13.5" customHeight="1">
      <c r="A38" s="11" t="s">
        <v>72</v>
      </c>
      <c r="B38" s="27" t="s">
        <v>73</v>
      </c>
      <c r="C38" s="27" t="s">
        <v>74</v>
      </c>
      <c r="D38" s="38"/>
      <c r="E38" s="38">
        <v>675</v>
      </c>
      <c r="F38" s="38"/>
      <c r="G38" s="38"/>
      <c r="H38" s="38"/>
      <c r="I38" s="38">
        <f>MAX(D38:F38)</f>
        <v>675</v>
      </c>
      <c r="J38" s="16" t="s">
        <v>67</v>
      </c>
      <c r="K38" s="26">
        <f>I38*$A$110</f>
        <v>675</v>
      </c>
    </row>
    <row r="39" spans="1:11" ht="49.5" customHeight="1">
      <c r="A39" s="11" t="s">
        <v>75</v>
      </c>
      <c r="B39" s="27" t="s">
        <v>76</v>
      </c>
      <c r="C39" s="27"/>
      <c r="D39" s="38"/>
      <c r="E39" s="38"/>
      <c r="F39" s="38">
        <v>19.98</v>
      </c>
      <c r="G39" s="38"/>
      <c r="H39" s="38"/>
      <c r="I39" s="38">
        <f>MAX(D39:F39)</f>
        <v>19.98</v>
      </c>
      <c r="J39" s="16" t="s">
        <v>11</v>
      </c>
      <c r="K39" s="26">
        <f>I39*$A$110</f>
        <v>19.98</v>
      </c>
    </row>
    <row r="40" spans="1:11" ht="12.75">
      <c r="A40" s="32"/>
      <c r="B40" s="35"/>
      <c r="C40" s="35"/>
      <c r="D40" s="41"/>
      <c r="E40" s="41"/>
      <c r="F40" s="41"/>
      <c r="G40" s="41"/>
      <c r="H40" s="41"/>
      <c r="I40" s="41"/>
      <c r="J40" s="25"/>
      <c r="K40" s="14"/>
    </row>
    <row r="41" spans="1:11" ht="13.5" customHeight="1">
      <c r="A41" s="22" t="s">
        <v>77</v>
      </c>
      <c r="B41" s="34"/>
      <c r="C41" s="34"/>
      <c r="D41" s="8"/>
      <c r="E41" s="8"/>
      <c r="F41" s="8"/>
      <c r="G41" s="8"/>
      <c r="H41" s="8"/>
      <c r="I41" s="8"/>
      <c r="J41" s="17"/>
      <c r="K41" s="7"/>
    </row>
    <row r="42" spans="1:11" ht="49.5" customHeight="1">
      <c r="A42" s="10" t="s">
        <v>78</v>
      </c>
      <c r="B42" s="5" t="s">
        <v>79</v>
      </c>
      <c r="C42" s="5" t="s">
        <v>80</v>
      </c>
      <c r="D42" s="13"/>
      <c r="E42" s="13"/>
      <c r="F42" s="36"/>
      <c r="G42" s="13">
        <f>(440.47*1.5)-284.99</f>
        <v>375.71500000000003</v>
      </c>
      <c r="H42" s="13"/>
      <c r="I42" s="13">
        <f>MAX(D42:G42)</f>
        <v>375.71500000000003</v>
      </c>
      <c r="J42" s="30" t="s">
        <v>81</v>
      </c>
      <c r="K42" s="31">
        <f>I42</f>
        <v>375.71500000000003</v>
      </c>
    </row>
    <row r="43" spans="1:11" ht="49.5" customHeight="1">
      <c r="A43" s="10" t="s">
        <v>82</v>
      </c>
      <c r="B43" s="5" t="s">
        <v>83</v>
      </c>
      <c r="C43" s="5" t="s">
        <v>84</v>
      </c>
      <c r="D43" s="13"/>
      <c r="E43" s="13"/>
      <c r="F43" s="36"/>
      <c r="G43" s="13">
        <f>(((((995*1.5)-(2*90.99))-(2*47.49))-(2*23.49))-(2*7.49))-(2*9.99)</f>
        <v>1133.6</v>
      </c>
      <c r="H43" s="13"/>
      <c r="I43" s="13">
        <f>MAX(D43:G43)</f>
        <v>1133.6</v>
      </c>
      <c r="J43" s="30" t="s">
        <v>20</v>
      </c>
      <c r="K43" s="31">
        <f>I43</f>
        <v>1133.6</v>
      </c>
    </row>
    <row r="44" spans="1:11" ht="13.5" customHeight="1">
      <c r="A44" s="10" t="s">
        <v>85</v>
      </c>
      <c r="B44" s="5" t="s">
        <v>86</v>
      </c>
      <c r="C44" s="5" t="s">
        <v>87</v>
      </c>
      <c r="D44" s="13"/>
      <c r="E44" s="13"/>
      <c r="F44" s="13"/>
      <c r="G44" s="13"/>
      <c r="H44" s="13"/>
      <c r="I44" s="13">
        <f>MAX(D44:F44)</f>
        <v>0</v>
      </c>
      <c r="J44" s="30" t="s">
        <v>20</v>
      </c>
      <c r="K44" s="31">
        <f>I44</f>
        <v>0</v>
      </c>
    </row>
    <row r="45" spans="1:11" ht="25.5" customHeight="1">
      <c r="A45" s="10" t="s">
        <v>88</v>
      </c>
      <c r="B45" s="5" t="s">
        <v>89</v>
      </c>
      <c r="C45" s="5" t="s">
        <v>90</v>
      </c>
      <c r="D45" s="13"/>
      <c r="E45" s="13"/>
      <c r="F45" s="13">
        <v>480</v>
      </c>
      <c r="G45" s="13"/>
      <c r="H45" s="13"/>
      <c r="I45" s="13">
        <f>MAX(D45:F45)</f>
        <v>480</v>
      </c>
      <c r="J45" s="30" t="s">
        <v>20</v>
      </c>
      <c r="K45" s="31">
        <f>I45</f>
        <v>480</v>
      </c>
    </row>
    <row r="46" spans="1:11" ht="96.75" customHeight="1">
      <c r="A46" s="10" t="s">
        <v>91</v>
      </c>
      <c r="B46" s="5" t="s">
        <v>79</v>
      </c>
      <c r="C46" s="5" t="s">
        <v>92</v>
      </c>
      <c r="D46" s="13"/>
      <c r="E46" s="13"/>
      <c r="F46" s="36"/>
      <c r="G46" s="13"/>
      <c r="H46" s="13">
        <v>339</v>
      </c>
      <c r="I46" s="13">
        <f>MAX(D46:F46)</f>
        <v>0</v>
      </c>
      <c r="J46" s="30" t="s">
        <v>11</v>
      </c>
      <c r="K46" s="31">
        <v>0</v>
      </c>
    </row>
    <row r="47" spans="1:11" ht="49.5" customHeight="1">
      <c r="A47" s="10" t="s">
        <v>93</v>
      </c>
      <c r="B47" s="5" t="s">
        <v>35</v>
      </c>
      <c r="C47" s="5" t="s">
        <v>94</v>
      </c>
      <c r="D47" s="13"/>
      <c r="E47" s="13"/>
      <c r="F47" s="13"/>
      <c r="G47" s="13"/>
      <c r="H47" s="13"/>
      <c r="I47" s="13">
        <f>MAX(D47:F47)</f>
        <v>0</v>
      </c>
      <c r="J47" s="30" t="s">
        <v>20</v>
      </c>
      <c r="K47" s="31">
        <f>I47</f>
        <v>0</v>
      </c>
    </row>
    <row r="48" spans="1:11" ht="12.75">
      <c r="A48" s="32"/>
      <c r="B48" s="35"/>
      <c r="C48" s="35"/>
      <c r="D48" s="41"/>
      <c r="E48" s="41"/>
      <c r="F48" s="41"/>
      <c r="G48" s="41"/>
      <c r="H48" s="41"/>
      <c r="I48" s="41"/>
      <c r="J48" s="25"/>
      <c r="K48" s="14"/>
    </row>
    <row r="49" spans="1:11" ht="13.5" customHeight="1">
      <c r="A49" s="22" t="s">
        <v>95</v>
      </c>
      <c r="B49" s="34"/>
      <c r="C49" s="34"/>
      <c r="D49" s="8"/>
      <c r="E49" s="8"/>
      <c r="F49" s="8"/>
      <c r="G49" s="8"/>
      <c r="H49" s="8"/>
      <c r="I49" s="8"/>
      <c r="J49" s="17"/>
      <c r="K49" s="7"/>
    </row>
    <row r="50" spans="1:11" ht="25.5" customHeight="1">
      <c r="A50" s="10" t="s">
        <v>96</v>
      </c>
      <c r="B50" s="5" t="s">
        <v>97</v>
      </c>
      <c r="C50" s="5" t="s">
        <v>98</v>
      </c>
      <c r="D50" s="13"/>
      <c r="E50" s="13"/>
      <c r="F50" s="13"/>
      <c r="G50" s="13"/>
      <c r="H50" s="13"/>
      <c r="I50" s="13">
        <f>MAX(D50:F50)</f>
        <v>0</v>
      </c>
      <c r="J50" s="30" t="s">
        <v>20</v>
      </c>
      <c r="K50" s="31">
        <f>I50</f>
        <v>0</v>
      </c>
    </row>
    <row r="51" spans="1:11" ht="13.5" customHeight="1">
      <c r="A51" s="10" t="s">
        <v>82</v>
      </c>
      <c r="B51" s="5" t="s">
        <v>99</v>
      </c>
      <c r="C51" s="5" t="s">
        <v>100</v>
      </c>
      <c r="D51" s="13"/>
      <c r="E51" s="13"/>
      <c r="F51" s="13"/>
      <c r="G51" s="13"/>
      <c r="H51" s="13"/>
      <c r="I51" s="13"/>
      <c r="J51" s="30"/>
      <c r="K51" s="31"/>
    </row>
    <row r="52" spans="1:11" ht="25.5" customHeight="1">
      <c r="A52" s="10" t="s">
        <v>85</v>
      </c>
      <c r="B52" s="5" t="s">
        <v>14</v>
      </c>
      <c r="C52" s="5" t="s">
        <v>50</v>
      </c>
      <c r="D52" s="13"/>
      <c r="E52" s="13"/>
      <c r="F52" s="13"/>
      <c r="G52" s="13"/>
      <c r="H52" s="13"/>
      <c r="I52" s="13">
        <f>MAX(D52:F52)</f>
        <v>0</v>
      </c>
      <c r="J52" s="30" t="s">
        <v>20</v>
      </c>
      <c r="K52" s="31">
        <f>I52</f>
        <v>0</v>
      </c>
    </row>
    <row r="53" spans="1:11" ht="60.75" customHeight="1">
      <c r="A53" s="11" t="s">
        <v>101</v>
      </c>
      <c r="B53" s="27" t="s">
        <v>102</v>
      </c>
      <c r="C53" s="27" t="s">
        <v>103</v>
      </c>
      <c r="D53" s="38"/>
      <c r="E53" s="38"/>
      <c r="F53" s="33"/>
      <c r="G53" s="38">
        <f>(199.95*1.5)-(2*20.99)</f>
        <v>257.94499999999994</v>
      </c>
      <c r="H53" s="38"/>
      <c r="I53" s="38">
        <f>MAX(D53:G53)</f>
        <v>257.94499999999994</v>
      </c>
      <c r="J53" s="16" t="s">
        <v>11</v>
      </c>
      <c r="K53" s="26">
        <f>I53</f>
        <v>257.94499999999994</v>
      </c>
    </row>
    <row r="54" spans="1:11" ht="25.5" customHeight="1">
      <c r="A54" s="10" t="s">
        <v>104</v>
      </c>
      <c r="B54" s="5" t="s">
        <v>14</v>
      </c>
      <c r="C54" s="5" t="s">
        <v>50</v>
      </c>
      <c r="D54" s="13"/>
      <c r="E54" s="13"/>
      <c r="F54" s="13"/>
      <c r="G54" s="13"/>
      <c r="H54" s="13"/>
      <c r="I54" s="13">
        <f>MAX(D54:F54)</f>
        <v>0</v>
      </c>
      <c r="J54" s="30" t="s">
        <v>20</v>
      </c>
      <c r="K54" s="31">
        <f>I54</f>
        <v>0</v>
      </c>
    </row>
    <row r="55" spans="1:11" ht="12.75">
      <c r="A55" s="32"/>
      <c r="B55" s="35"/>
      <c r="C55" s="35"/>
      <c r="D55" s="41"/>
      <c r="E55" s="41"/>
      <c r="F55" s="41"/>
      <c r="G55" s="41"/>
      <c r="H55" s="41"/>
      <c r="I55" s="41"/>
      <c r="J55" s="25"/>
      <c r="K55" s="14"/>
    </row>
    <row r="56" spans="1:11" ht="13.5" customHeight="1">
      <c r="A56" s="22" t="s">
        <v>105</v>
      </c>
      <c r="B56" s="34"/>
      <c r="C56" s="34"/>
      <c r="D56" s="8"/>
      <c r="E56" s="8"/>
      <c r="F56" s="8"/>
      <c r="G56" s="8"/>
      <c r="H56" s="8"/>
      <c r="I56" s="8"/>
      <c r="J56" s="17"/>
      <c r="K56" s="7"/>
    </row>
    <row r="57" spans="1:11" ht="37.5" customHeight="1">
      <c r="A57" s="10" t="s">
        <v>106</v>
      </c>
      <c r="B57" s="5" t="s">
        <v>107</v>
      </c>
      <c r="C57" s="5" t="s">
        <v>108</v>
      </c>
      <c r="D57" s="13"/>
      <c r="E57" s="13"/>
      <c r="F57" s="13">
        <v>350</v>
      </c>
      <c r="G57" s="13"/>
      <c r="H57" s="13"/>
      <c r="I57" s="13">
        <f>MAX(D57:F57)</f>
        <v>350</v>
      </c>
      <c r="J57" s="30" t="s">
        <v>20</v>
      </c>
      <c r="K57" s="31">
        <f aca="true" t="shared" si="1" ref="K57:K65">I57</f>
        <v>350</v>
      </c>
    </row>
    <row r="58" spans="1:11" ht="25.5" customHeight="1">
      <c r="A58" s="10" t="s">
        <v>109</v>
      </c>
      <c r="B58" s="5" t="s">
        <v>14</v>
      </c>
      <c r="C58" s="5" t="s">
        <v>50</v>
      </c>
      <c r="D58" s="13"/>
      <c r="E58" s="13"/>
      <c r="F58" s="13"/>
      <c r="G58" s="13"/>
      <c r="H58" s="13"/>
      <c r="I58" s="13">
        <f>MAX(D58:F58)</f>
        <v>0</v>
      </c>
      <c r="J58" s="30" t="s">
        <v>20</v>
      </c>
      <c r="K58" s="31">
        <f t="shared" si="1"/>
        <v>0</v>
      </c>
    </row>
    <row r="59" spans="1:11" ht="60.75" customHeight="1">
      <c r="A59" s="10" t="s">
        <v>110</v>
      </c>
      <c r="B59" s="5" t="s">
        <v>35</v>
      </c>
      <c r="C59" s="5" t="s">
        <v>111</v>
      </c>
      <c r="D59" s="13"/>
      <c r="E59" s="13"/>
      <c r="F59" s="13"/>
      <c r="G59" s="13"/>
      <c r="H59" s="13"/>
      <c r="I59" s="13">
        <f>MAX(D59:F59)</f>
        <v>0</v>
      </c>
      <c r="J59" s="30" t="s">
        <v>20</v>
      </c>
      <c r="K59" s="31">
        <f t="shared" si="1"/>
        <v>0</v>
      </c>
    </row>
    <row r="60" spans="1:11" ht="25.5" customHeight="1">
      <c r="A60" s="10" t="s">
        <v>112</v>
      </c>
      <c r="B60" s="5" t="s">
        <v>14</v>
      </c>
      <c r="C60" s="5" t="s">
        <v>50</v>
      </c>
      <c r="D60" s="13"/>
      <c r="E60" s="13"/>
      <c r="F60" s="13"/>
      <c r="G60" s="13"/>
      <c r="H60" s="13"/>
      <c r="I60" s="13">
        <f>MAX(D60:F60)</f>
        <v>0</v>
      </c>
      <c r="J60" s="30" t="s">
        <v>20</v>
      </c>
      <c r="K60" s="31">
        <f t="shared" si="1"/>
        <v>0</v>
      </c>
    </row>
    <row r="61" spans="1:11" ht="37.5" customHeight="1">
      <c r="A61" s="10" t="s">
        <v>113</v>
      </c>
      <c r="B61" s="5" t="s">
        <v>14</v>
      </c>
      <c r="C61" s="5" t="s">
        <v>114</v>
      </c>
      <c r="D61" s="13"/>
      <c r="E61" s="13"/>
      <c r="F61" s="13"/>
      <c r="G61" s="13"/>
      <c r="H61" s="13"/>
      <c r="I61" s="13">
        <v>0</v>
      </c>
      <c r="J61" s="30"/>
      <c r="K61" s="31">
        <f t="shared" si="1"/>
        <v>0</v>
      </c>
    </row>
    <row r="62" spans="1:11" ht="60.75" customHeight="1">
      <c r="A62" s="10" t="s">
        <v>115</v>
      </c>
      <c r="B62" s="5" t="s">
        <v>116</v>
      </c>
      <c r="C62" s="37" t="s">
        <v>117</v>
      </c>
      <c r="D62" s="13"/>
      <c r="E62" s="13"/>
      <c r="F62" s="36"/>
      <c r="G62" s="13"/>
      <c r="H62" s="13"/>
      <c r="I62" s="13">
        <f>MAX(D62:G62)</f>
        <v>0</v>
      </c>
      <c r="J62" s="30" t="s">
        <v>20</v>
      </c>
      <c r="K62" s="31">
        <f t="shared" si="1"/>
        <v>0</v>
      </c>
    </row>
    <row r="63" spans="1:11" ht="37.5" customHeight="1">
      <c r="A63" s="10" t="s">
        <v>118</v>
      </c>
      <c r="B63" s="5" t="s">
        <v>22</v>
      </c>
      <c r="C63" s="37" t="s">
        <v>119</v>
      </c>
      <c r="D63" s="13"/>
      <c r="E63" s="13"/>
      <c r="F63" s="13"/>
      <c r="G63" s="13"/>
      <c r="H63" s="13"/>
      <c r="I63" s="13">
        <f>MAX(D63:F63)</f>
        <v>0</v>
      </c>
      <c r="J63" s="30" t="s">
        <v>20</v>
      </c>
      <c r="K63" s="31">
        <f t="shared" si="1"/>
        <v>0</v>
      </c>
    </row>
    <row r="64" spans="1:11" ht="49.5" customHeight="1">
      <c r="A64" s="10" t="s">
        <v>120</v>
      </c>
      <c r="B64" s="5" t="s">
        <v>121</v>
      </c>
      <c r="C64" s="5" t="s">
        <v>122</v>
      </c>
      <c r="D64" s="13"/>
      <c r="E64" s="13"/>
      <c r="F64" s="13"/>
      <c r="G64" s="13"/>
      <c r="H64" s="13"/>
      <c r="I64" s="13">
        <f>MAX(D64:F64)</f>
        <v>0</v>
      </c>
      <c r="J64" s="30" t="s">
        <v>20</v>
      </c>
      <c r="K64" s="31">
        <f t="shared" si="1"/>
        <v>0</v>
      </c>
    </row>
    <row r="65" spans="1:11" ht="13.5" customHeight="1">
      <c r="A65" s="10" t="s">
        <v>123</v>
      </c>
      <c r="B65" s="5" t="s">
        <v>14</v>
      </c>
      <c r="C65" s="5" t="s">
        <v>99</v>
      </c>
      <c r="D65" s="13"/>
      <c r="E65" s="13"/>
      <c r="F65" s="13"/>
      <c r="G65" s="13"/>
      <c r="H65" s="13"/>
      <c r="I65" s="13">
        <f>MAX(D65:F65)</f>
        <v>0</v>
      </c>
      <c r="J65" s="30" t="s">
        <v>20</v>
      </c>
      <c r="K65" s="31">
        <f t="shared" si="1"/>
        <v>0</v>
      </c>
    </row>
    <row r="66" spans="1:11" ht="12.75">
      <c r="A66" s="32"/>
      <c r="B66" s="35"/>
      <c r="C66" s="35"/>
      <c r="D66" s="41"/>
      <c r="E66" s="41"/>
      <c r="F66" s="41"/>
      <c r="G66" s="41"/>
      <c r="H66" s="41"/>
      <c r="I66" s="41"/>
      <c r="J66" s="25"/>
      <c r="K66" s="14"/>
    </row>
    <row r="67" spans="1:11" ht="13.5" customHeight="1">
      <c r="A67" s="22" t="s">
        <v>124</v>
      </c>
      <c r="B67" s="34"/>
      <c r="C67" s="34"/>
      <c r="D67" s="8"/>
      <c r="E67" s="8"/>
      <c r="F67" s="8"/>
      <c r="G67" s="8"/>
      <c r="H67" s="8"/>
      <c r="I67" s="8"/>
      <c r="J67" s="17"/>
      <c r="K67" s="7"/>
    </row>
    <row r="68" spans="1:11" ht="25.5" customHeight="1">
      <c r="A68" s="11" t="s">
        <v>125</v>
      </c>
      <c r="B68" s="27" t="s">
        <v>22</v>
      </c>
      <c r="C68" s="15" t="s">
        <v>50</v>
      </c>
      <c r="D68" s="38"/>
      <c r="E68" s="38"/>
      <c r="F68" s="38"/>
      <c r="G68" s="38"/>
      <c r="H68" s="38"/>
      <c r="I68" s="38">
        <f>MAX(D68:F68)</f>
        <v>0</v>
      </c>
      <c r="J68" s="16" t="s">
        <v>20</v>
      </c>
      <c r="K68" s="26">
        <f>I68</f>
        <v>0</v>
      </c>
    </row>
    <row r="69" spans="1:11" ht="25.5" customHeight="1">
      <c r="A69" s="11" t="s">
        <v>126</v>
      </c>
      <c r="B69" s="27" t="s">
        <v>14</v>
      </c>
      <c r="C69" s="27" t="s">
        <v>50</v>
      </c>
      <c r="D69" s="38"/>
      <c r="E69" s="38"/>
      <c r="F69" s="38"/>
      <c r="G69" s="38"/>
      <c r="H69" s="38"/>
      <c r="I69" s="38">
        <f>MAX(D69:F69)</f>
        <v>0</v>
      </c>
      <c r="J69" s="16" t="s">
        <v>20</v>
      </c>
      <c r="K69" s="26">
        <f>I69</f>
        <v>0</v>
      </c>
    </row>
    <row r="70" spans="1:11" ht="49.5" customHeight="1">
      <c r="A70" s="11" t="s">
        <v>127</v>
      </c>
      <c r="B70" s="27" t="s">
        <v>35</v>
      </c>
      <c r="C70" s="27" t="s">
        <v>128</v>
      </c>
      <c r="D70" s="38"/>
      <c r="E70" s="38"/>
      <c r="F70" s="38"/>
      <c r="G70" s="38"/>
      <c r="H70" s="38"/>
      <c r="I70" s="38">
        <f>MAX(D70:F70)</f>
        <v>0</v>
      </c>
      <c r="J70" s="16" t="s">
        <v>20</v>
      </c>
      <c r="K70" s="26">
        <f>I70</f>
        <v>0</v>
      </c>
    </row>
    <row r="71" spans="1:11" ht="12.75">
      <c r="A71" s="32"/>
      <c r="B71" s="35"/>
      <c r="C71" s="35"/>
      <c r="D71" s="41"/>
      <c r="E71" s="41"/>
      <c r="F71" s="41"/>
      <c r="G71" s="41"/>
      <c r="H71" s="41"/>
      <c r="I71" s="41"/>
      <c r="J71" s="25"/>
      <c r="K71" s="14"/>
    </row>
    <row r="72" spans="1:11" ht="13.5" customHeight="1">
      <c r="A72" s="22" t="s">
        <v>129</v>
      </c>
      <c r="B72" s="34"/>
      <c r="C72" s="34"/>
      <c r="D72" s="8"/>
      <c r="E72" s="8"/>
      <c r="F72" s="8"/>
      <c r="G72" s="8"/>
      <c r="H72" s="8"/>
      <c r="I72" s="8"/>
      <c r="J72" s="17"/>
      <c r="K72" s="7"/>
    </row>
    <row r="73" spans="1:11" ht="37.5" customHeight="1">
      <c r="A73" s="11" t="s">
        <v>130</v>
      </c>
      <c r="B73" s="27" t="s">
        <v>131</v>
      </c>
      <c r="C73" s="27" t="str">
        <f>HYPERLINK("http://www.amazon.com/Dynamat-11905-Hoodliner-1-Sheet/dp/B00069QLVC","1 sheet, price as of Feb 23, 2013 http://www.amazon.com/Dynamat-11905-Hoodliner-1-Sheet/dp/B00069QLVC")</f>
        <v>1 sheet, price as of Feb 23, 2013 http://www.amazon.com/Dynamat-11905-Hoodliner-1-Sheet/dp/B00069QLVC</v>
      </c>
      <c r="D73" s="38"/>
      <c r="E73" s="38"/>
      <c r="F73" s="38">
        <v>52.24</v>
      </c>
      <c r="G73" s="38"/>
      <c r="H73" s="38"/>
      <c r="I73" s="38">
        <f>MAX(D73:F73)</f>
        <v>52.24</v>
      </c>
      <c r="J73" s="16"/>
      <c r="K73" s="26">
        <f>I73</f>
        <v>52.24</v>
      </c>
    </row>
    <row r="74" spans="1:11" ht="12.75">
      <c r="A74" s="32"/>
      <c r="B74" s="35"/>
      <c r="C74" s="35"/>
      <c r="D74" s="41"/>
      <c r="E74" s="41"/>
      <c r="F74" s="41"/>
      <c r="G74" s="41"/>
      <c r="H74" s="41"/>
      <c r="I74" s="41"/>
      <c r="J74" s="25"/>
      <c r="K74" s="14"/>
    </row>
    <row r="75" spans="1:11" ht="13.5" customHeight="1">
      <c r="A75" s="22" t="s">
        <v>132</v>
      </c>
      <c r="B75" s="34"/>
      <c r="C75" s="34"/>
      <c r="D75" s="8"/>
      <c r="E75" s="8"/>
      <c r="F75" s="8"/>
      <c r="G75" s="8"/>
      <c r="H75" s="8"/>
      <c r="I75" s="8"/>
      <c r="J75" s="17"/>
      <c r="K75" s="7"/>
    </row>
    <row r="76" spans="1:11" ht="25.5" customHeight="1">
      <c r="A76" s="11" t="s">
        <v>133</v>
      </c>
      <c r="B76" s="27" t="s">
        <v>14</v>
      </c>
      <c r="C76" s="27" t="s">
        <v>50</v>
      </c>
      <c r="D76" s="38"/>
      <c r="E76" s="38"/>
      <c r="F76" s="38"/>
      <c r="G76" s="38"/>
      <c r="H76" s="38"/>
      <c r="I76" s="38">
        <f aca="true" t="shared" si="2" ref="I76:I81">MAX(D76:F76)</f>
        <v>0</v>
      </c>
      <c r="J76" s="16" t="s">
        <v>20</v>
      </c>
      <c r="K76" s="26"/>
    </row>
    <row r="77" spans="1:11" ht="25.5" customHeight="1">
      <c r="A77" s="11" t="s">
        <v>134</v>
      </c>
      <c r="B77" s="27" t="s">
        <v>14</v>
      </c>
      <c r="C77" s="27" t="s">
        <v>50</v>
      </c>
      <c r="D77" s="38"/>
      <c r="E77" s="38"/>
      <c r="F77" s="38"/>
      <c r="G77" s="38"/>
      <c r="H77" s="38"/>
      <c r="I77" s="38">
        <f t="shared" si="2"/>
        <v>0</v>
      </c>
      <c r="J77" s="16" t="s">
        <v>20</v>
      </c>
      <c r="K77" s="26">
        <f>I77</f>
        <v>0</v>
      </c>
    </row>
    <row r="78" spans="1:11" ht="25.5" customHeight="1">
      <c r="A78" s="11" t="s">
        <v>135</v>
      </c>
      <c r="B78" s="27" t="s">
        <v>14</v>
      </c>
      <c r="C78" s="27" t="s">
        <v>50</v>
      </c>
      <c r="D78" s="38"/>
      <c r="E78" s="38"/>
      <c r="F78" s="38"/>
      <c r="G78" s="38"/>
      <c r="H78" s="38"/>
      <c r="I78" s="38">
        <f t="shared" si="2"/>
        <v>0</v>
      </c>
      <c r="J78" s="16" t="s">
        <v>20</v>
      </c>
      <c r="K78" s="26">
        <f>I78</f>
        <v>0</v>
      </c>
    </row>
    <row r="79" spans="1:11" ht="49.5" customHeight="1">
      <c r="A79" s="11" t="s">
        <v>136</v>
      </c>
      <c r="B79" s="27" t="s">
        <v>35</v>
      </c>
      <c r="C79" s="27" t="s">
        <v>40</v>
      </c>
      <c r="D79" s="38"/>
      <c r="E79" s="38"/>
      <c r="F79" s="38"/>
      <c r="G79" s="38"/>
      <c r="H79" s="38"/>
      <c r="I79" s="38">
        <f t="shared" si="2"/>
        <v>0</v>
      </c>
      <c r="J79" s="16" t="s">
        <v>20</v>
      </c>
      <c r="K79" s="26">
        <f>I79</f>
        <v>0</v>
      </c>
    </row>
    <row r="80" spans="1:11" ht="25.5" customHeight="1">
      <c r="A80" s="11" t="s">
        <v>137</v>
      </c>
      <c r="B80" s="27" t="s">
        <v>14</v>
      </c>
      <c r="C80" s="27" t="s">
        <v>50</v>
      </c>
      <c r="D80" s="38"/>
      <c r="E80" s="38"/>
      <c r="F80" s="38"/>
      <c r="G80" s="38"/>
      <c r="H80" s="38"/>
      <c r="I80" s="38">
        <f t="shared" si="2"/>
        <v>0</v>
      </c>
      <c r="J80" s="16" t="s">
        <v>20</v>
      </c>
      <c r="K80" s="26">
        <f>I80</f>
        <v>0</v>
      </c>
    </row>
    <row r="81" spans="1:11" ht="25.5" customHeight="1">
      <c r="A81" s="11" t="s">
        <v>138</v>
      </c>
      <c r="B81" s="27" t="s">
        <v>139</v>
      </c>
      <c r="C81" s="27" t="s">
        <v>140</v>
      </c>
      <c r="D81" s="33"/>
      <c r="E81" s="38"/>
      <c r="F81" s="38"/>
      <c r="G81" s="38"/>
      <c r="H81" s="38">
        <v>78</v>
      </c>
      <c r="I81" s="38">
        <f t="shared" si="2"/>
        <v>0</v>
      </c>
      <c r="J81" s="16" t="s">
        <v>67</v>
      </c>
      <c r="K81" s="26">
        <f>0</f>
        <v>0</v>
      </c>
    </row>
    <row r="82" spans="1:11" ht="49.5" customHeight="1">
      <c r="A82" s="11" t="s">
        <v>141</v>
      </c>
      <c r="B82" s="27" t="s">
        <v>142</v>
      </c>
      <c r="C82" s="27" t="s">
        <v>143</v>
      </c>
      <c r="D82" s="38"/>
      <c r="E82" s="38"/>
      <c r="F82" s="38"/>
      <c r="G82" s="38">
        <f>(71.99*1.5)-69.99</f>
        <v>37.99499999999999</v>
      </c>
      <c r="H82" s="38"/>
      <c r="I82" s="38">
        <f>MAX(D82:G82)</f>
        <v>37.99499999999999</v>
      </c>
      <c r="J82" s="16" t="s">
        <v>67</v>
      </c>
      <c r="K82" s="26">
        <f aca="true" t="shared" si="3" ref="K82:K89">I82</f>
        <v>37.99499999999999</v>
      </c>
    </row>
    <row r="83" spans="1:11" ht="25.5" customHeight="1">
      <c r="A83" s="11" t="s">
        <v>144</v>
      </c>
      <c r="B83" s="27" t="s">
        <v>14</v>
      </c>
      <c r="C83" s="27" t="s">
        <v>50</v>
      </c>
      <c r="D83" s="38"/>
      <c r="E83" s="38"/>
      <c r="F83" s="38"/>
      <c r="G83" s="38"/>
      <c r="H83" s="38"/>
      <c r="I83" s="38">
        <f aca="true" t="shared" si="4" ref="I83:I89">MAX(D83:F83)</f>
        <v>0</v>
      </c>
      <c r="J83" s="16" t="s">
        <v>20</v>
      </c>
      <c r="K83" s="26">
        <f t="shared" si="3"/>
        <v>0</v>
      </c>
    </row>
    <row r="84" spans="1:11" ht="37.5" customHeight="1">
      <c r="A84" s="11" t="s">
        <v>145</v>
      </c>
      <c r="B84" s="27" t="s">
        <v>22</v>
      </c>
      <c r="C84" s="27" t="s">
        <v>119</v>
      </c>
      <c r="D84" s="38"/>
      <c r="E84" s="38"/>
      <c r="F84" s="38"/>
      <c r="G84" s="38"/>
      <c r="H84" s="38"/>
      <c r="I84" s="38">
        <f t="shared" si="4"/>
        <v>0</v>
      </c>
      <c r="J84" s="16" t="s">
        <v>20</v>
      </c>
      <c r="K84" s="26">
        <f t="shared" si="3"/>
        <v>0</v>
      </c>
    </row>
    <row r="85" spans="1:11" ht="25.5" customHeight="1">
      <c r="A85" s="11" t="s">
        <v>146</v>
      </c>
      <c r="B85" s="27" t="s">
        <v>14</v>
      </c>
      <c r="C85" s="27" t="s">
        <v>50</v>
      </c>
      <c r="D85" s="38"/>
      <c r="E85" s="38"/>
      <c r="F85" s="38"/>
      <c r="G85" s="38"/>
      <c r="H85" s="38"/>
      <c r="I85" s="38">
        <f t="shared" si="4"/>
        <v>0</v>
      </c>
      <c r="J85" s="16" t="s">
        <v>20</v>
      </c>
      <c r="K85" s="26">
        <f t="shared" si="3"/>
        <v>0</v>
      </c>
    </row>
    <row r="86" spans="1:11" ht="25.5" customHeight="1">
      <c r="A86" s="11" t="s">
        <v>147</v>
      </c>
      <c r="B86" s="27" t="s">
        <v>148</v>
      </c>
      <c r="C86" s="27" t="s">
        <v>149</v>
      </c>
      <c r="D86" s="38"/>
      <c r="E86" s="38"/>
      <c r="F86" s="38"/>
      <c r="G86" s="38"/>
      <c r="H86" s="38">
        <v>600</v>
      </c>
      <c r="I86" s="38">
        <f t="shared" si="4"/>
        <v>0</v>
      </c>
      <c r="J86" s="16"/>
      <c r="K86" s="26">
        <f t="shared" si="3"/>
        <v>0</v>
      </c>
    </row>
    <row r="87" spans="1:11" ht="25.5" customHeight="1">
      <c r="A87" s="11" t="s">
        <v>150</v>
      </c>
      <c r="B87" s="27" t="s">
        <v>14</v>
      </c>
      <c r="C87" s="27" t="s">
        <v>50</v>
      </c>
      <c r="D87" s="38"/>
      <c r="E87" s="38"/>
      <c r="F87" s="38"/>
      <c r="G87" s="38"/>
      <c r="H87" s="38"/>
      <c r="I87" s="38">
        <f t="shared" si="4"/>
        <v>0</v>
      </c>
      <c r="J87" s="16" t="s">
        <v>20</v>
      </c>
      <c r="K87" s="26">
        <f t="shared" si="3"/>
        <v>0</v>
      </c>
    </row>
    <row r="88" spans="1:11" ht="25.5" customHeight="1">
      <c r="A88" s="11" t="s">
        <v>151</v>
      </c>
      <c r="B88" s="27" t="s">
        <v>22</v>
      </c>
      <c r="C88" s="27" t="s">
        <v>50</v>
      </c>
      <c r="D88" s="38"/>
      <c r="E88" s="38"/>
      <c r="F88" s="38"/>
      <c r="G88" s="38"/>
      <c r="H88" s="38"/>
      <c r="I88" s="38">
        <f t="shared" si="4"/>
        <v>0</v>
      </c>
      <c r="J88" s="16" t="s">
        <v>20</v>
      </c>
      <c r="K88" s="26">
        <f t="shared" si="3"/>
        <v>0</v>
      </c>
    </row>
    <row r="89" spans="1:11" ht="25.5" customHeight="1">
      <c r="A89" s="11" t="s">
        <v>152</v>
      </c>
      <c r="B89" s="27" t="s">
        <v>35</v>
      </c>
      <c r="C89" s="27" t="s">
        <v>153</v>
      </c>
      <c r="D89" s="38"/>
      <c r="E89" s="38"/>
      <c r="F89" s="38"/>
      <c r="G89" s="38"/>
      <c r="H89" s="38"/>
      <c r="I89" s="38">
        <f t="shared" si="4"/>
        <v>0</v>
      </c>
      <c r="J89" s="16"/>
      <c r="K89" s="26">
        <f t="shared" si="3"/>
        <v>0</v>
      </c>
    </row>
    <row r="90" spans="1:11" ht="12.75">
      <c r="A90" s="32"/>
      <c r="B90" s="35"/>
      <c r="C90" s="35"/>
      <c r="D90" s="41"/>
      <c r="E90" s="41"/>
      <c r="F90" s="41"/>
      <c r="G90" s="41"/>
      <c r="H90" s="41"/>
      <c r="I90" s="41"/>
      <c r="J90" s="25"/>
      <c r="K90" s="14"/>
    </row>
    <row r="91" spans="1:11" ht="13.5" customHeight="1">
      <c r="A91" s="22" t="s">
        <v>154</v>
      </c>
      <c r="B91" s="34"/>
      <c r="C91" s="34"/>
      <c r="D91" s="8"/>
      <c r="E91" s="8"/>
      <c r="F91" s="8"/>
      <c r="G91" s="8"/>
      <c r="H91" s="8"/>
      <c r="I91" s="8"/>
      <c r="J91" s="17"/>
      <c r="K91" s="7"/>
    </row>
    <row r="92" spans="1:11" ht="37.5" customHeight="1">
      <c r="A92" s="11" t="s">
        <v>155</v>
      </c>
      <c r="B92" s="27" t="s">
        <v>156</v>
      </c>
      <c r="C92" s="27" t="s">
        <v>157</v>
      </c>
      <c r="D92" s="38"/>
      <c r="E92" s="38"/>
      <c r="F92" s="38"/>
      <c r="G92" s="38">
        <f>(219.99*1.5)-149.99</f>
        <v>179.995</v>
      </c>
      <c r="H92" s="38"/>
      <c r="I92" s="38">
        <f>MAX(D92:G92)</f>
        <v>179.995</v>
      </c>
      <c r="J92" s="16"/>
      <c r="K92" s="26">
        <f>I92</f>
        <v>179.995</v>
      </c>
    </row>
    <row r="93" spans="1:11" ht="13.5" customHeight="1">
      <c r="A93" s="11" t="s">
        <v>158</v>
      </c>
      <c r="B93" s="27" t="s">
        <v>159</v>
      </c>
      <c r="C93" s="27" t="s">
        <v>160</v>
      </c>
      <c r="D93" s="38"/>
      <c r="E93" s="38"/>
      <c r="F93" s="38"/>
      <c r="G93" s="38">
        <f>25.99*1.5</f>
        <v>38.985</v>
      </c>
      <c r="H93" s="38"/>
      <c r="I93" s="38">
        <f>G93</f>
        <v>38.985</v>
      </c>
      <c r="J93" s="16"/>
      <c r="K93" s="26">
        <f>I93</f>
        <v>38.985</v>
      </c>
    </row>
    <row r="94" spans="1:11" ht="13.5" customHeight="1">
      <c r="A94" s="11" t="s">
        <v>161</v>
      </c>
      <c r="B94" s="27" t="s">
        <v>14</v>
      </c>
      <c r="C94" s="27" t="s">
        <v>50</v>
      </c>
      <c r="D94" s="38"/>
      <c r="E94" s="38"/>
      <c r="F94" s="38"/>
      <c r="G94" s="38"/>
      <c r="H94" s="38"/>
      <c r="I94" s="38">
        <f>MAX(D94:F94)</f>
        <v>0</v>
      </c>
      <c r="J94" s="16"/>
      <c r="K94" s="26"/>
    </row>
    <row r="95" spans="1:11" ht="13.5" customHeight="1">
      <c r="A95" s="11" t="s">
        <v>162</v>
      </c>
      <c r="B95" s="27" t="s">
        <v>14</v>
      </c>
      <c r="C95" s="27" t="s">
        <v>50</v>
      </c>
      <c r="D95" s="38"/>
      <c r="E95" s="38"/>
      <c r="F95" s="38"/>
      <c r="G95" s="38"/>
      <c r="H95" s="38"/>
      <c r="I95" s="38">
        <f>MAX(D95:F95)</f>
        <v>0</v>
      </c>
      <c r="J95" s="16"/>
      <c r="K95" s="26"/>
    </row>
    <row r="96" spans="1:11" ht="13.5" customHeight="1">
      <c r="A96" s="11" t="s">
        <v>163</v>
      </c>
      <c r="B96" s="27" t="s">
        <v>14</v>
      </c>
      <c r="C96" s="27" t="s">
        <v>50</v>
      </c>
      <c r="D96" s="38"/>
      <c r="E96" s="38"/>
      <c r="F96" s="38"/>
      <c r="G96" s="38"/>
      <c r="H96" s="38"/>
      <c r="I96" s="38">
        <f>MAX(D96:F96)</f>
        <v>0</v>
      </c>
      <c r="J96" s="16"/>
      <c r="K96" s="26"/>
    </row>
    <row r="97" spans="1:11" ht="25.5" customHeight="1">
      <c r="A97" s="11" t="s">
        <v>164</v>
      </c>
      <c r="B97" s="27" t="s">
        <v>14</v>
      </c>
      <c r="C97" s="27" t="s">
        <v>50</v>
      </c>
      <c r="D97" s="38"/>
      <c r="E97" s="38"/>
      <c r="F97" s="38"/>
      <c r="G97" s="38"/>
      <c r="H97" s="38"/>
      <c r="I97" s="38">
        <f>MAX(D97:F97)</f>
        <v>0</v>
      </c>
      <c r="J97" s="16" t="s">
        <v>20</v>
      </c>
      <c r="K97" s="26">
        <f>I97</f>
        <v>0</v>
      </c>
    </row>
    <row r="98" spans="1:11" ht="25.5" customHeight="1">
      <c r="A98" s="11" t="s">
        <v>165</v>
      </c>
      <c r="B98" s="27" t="s">
        <v>14</v>
      </c>
      <c r="C98" s="27" t="s">
        <v>50</v>
      </c>
      <c r="D98" s="38"/>
      <c r="E98" s="38"/>
      <c r="F98" s="38"/>
      <c r="G98" s="38"/>
      <c r="H98" s="38"/>
      <c r="I98" s="38">
        <v>0</v>
      </c>
      <c r="J98" s="16" t="s">
        <v>20</v>
      </c>
      <c r="K98" s="26">
        <f>I98</f>
        <v>0</v>
      </c>
    </row>
    <row r="99" spans="1:11" ht="72.75" customHeight="1">
      <c r="A99" s="1" t="s">
        <v>166</v>
      </c>
      <c r="B99" s="27" t="s">
        <v>167</v>
      </c>
      <c r="C99" s="15" t="s">
        <v>168</v>
      </c>
      <c r="D99" s="38"/>
      <c r="E99" s="38"/>
      <c r="F99" s="38"/>
      <c r="G99" s="38"/>
      <c r="H99" s="38">
        <f>3750+2350</f>
        <v>6100</v>
      </c>
      <c r="I99" s="38">
        <f aca="true" t="shared" si="5" ref="I99:I105">MAX(D99:F99)</f>
        <v>0</v>
      </c>
      <c r="J99" s="16" t="s">
        <v>67</v>
      </c>
      <c r="K99" s="26"/>
    </row>
    <row r="100" spans="1:11" ht="13.5" customHeight="1">
      <c r="A100" s="11" t="s">
        <v>169</v>
      </c>
      <c r="B100" s="27" t="s">
        <v>86</v>
      </c>
      <c r="C100" s="15"/>
      <c r="D100" s="38"/>
      <c r="E100" s="38"/>
      <c r="F100" s="38"/>
      <c r="G100" s="38"/>
      <c r="H100" s="38"/>
      <c r="I100" s="38">
        <f t="shared" si="5"/>
        <v>0</v>
      </c>
      <c r="J100" s="16"/>
      <c r="K100" s="26"/>
    </row>
    <row r="101" spans="1:11" ht="13.5" customHeight="1">
      <c r="A101" s="11" t="s">
        <v>170</v>
      </c>
      <c r="B101" s="27" t="s">
        <v>86</v>
      </c>
      <c r="C101" s="27"/>
      <c r="D101" s="38"/>
      <c r="E101" s="38"/>
      <c r="F101" s="38"/>
      <c r="G101" s="38"/>
      <c r="H101" s="38"/>
      <c r="I101" s="38">
        <f t="shared" si="5"/>
        <v>0</v>
      </c>
      <c r="J101" s="16"/>
      <c r="K101" s="26"/>
    </row>
    <row r="102" spans="1:11" ht="25.5" customHeight="1">
      <c r="A102" s="11" t="s">
        <v>171</v>
      </c>
      <c r="B102" s="27" t="s">
        <v>172</v>
      </c>
      <c r="C102" s="27" t="s">
        <v>173</v>
      </c>
      <c r="D102" s="38"/>
      <c r="E102" s="38"/>
      <c r="F102" s="38"/>
      <c r="G102" s="38"/>
      <c r="H102" s="38">
        <v>149.95</v>
      </c>
      <c r="I102" s="38">
        <f t="shared" si="5"/>
        <v>0</v>
      </c>
      <c r="J102" s="16"/>
      <c r="K102" s="26"/>
    </row>
    <row r="103" spans="1:11" ht="13.5" customHeight="1">
      <c r="A103" s="11" t="s">
        <v>174</v>
      </c>
      <c r="B103" s="27" t="s">
        <v>86</v>
      </c>
      <c r="C103" s="15"/>
      <c r="D103" s="38"/>
      <c r="E103" s="38"/>
      <c r="F103" s="38"/>
      <c r="G103" s="38"/>
      <c r="H103" s="38"/>
      <c r="I103" s="38">
        <f t="shared" si="5"/>
        <v>0</v>
      </c>
      <c r="J103" s="16"/>
      <c r="K103" s="26"/>
    </row>
    <row r="104" spans="1:11" ht="13.5" customHeight="1">
      <c r="A104" s="11" t="s">
        <v>175</v>
      </c>
      <c r="B104" s="27" t="s">
        <v>86</v>
      </c>
      <c r="C104" s="27"/>
      <c r="D104" s="38"/>
      <c r="E104" s="38"/>
      <c r="F104" s="38"/>
      <c r="G104" s="38"/>
      <c r="H104" s="38"/>
      <c r="I104" s="38">
        <f t="shared" si="5"/>
        <v>0</v>
      </c>
      <c r="J104" s="16"/>
      <c r="K104" s="26"/>
    </row>
    <row r="105" spans="1:11" ht="13.5" customHeight="1">
      <c r="A105" s="11" t="s">
        <v>176</v>
      </c>
      <c r="B105" s="27" t="s">
        <v>86</v>
      </c>
      <c r="C105" s="27"/>
      <c r="D105" s="38"/>
      <c r="E105" s="38"/>
      <c r="F105" s="38"/>
      <c r="G105" s="38"/>
      <c r="H105" s="38"/>
      <c r="I105" s="38">
        <f t="shared" si="5"/>
        <v>0</v>
      </c>
      <c r="J105" s="16"/>
      <c r="K105" s="26"/>
    </row>
    <row r="106" spans="1:11" ht="12.75">
      <c r="A106" s="3"/>
      <c r="B106" s="3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2:11" ht="22.5" customHeight="1">
      <c r="B107" s="9"/>
      <c r="C107" s="24" t="s">
        <v>177</v>
      </c>
      <c r="D107" s="21">
        <f aca="true" t="shared" si="6" ref="D107:I107">SUM(D4:D105)</f>
        <v>315</v>
      </c>
      <c r="E107" s="21">
        <f t="shared" si="6"/>
        <v>675</v>
      </c>
      <c r="F107" s="21">
        <f t="shared" si="6"/>
        <v>10873.21</v>
      </c>
      <c r="G107" s="21">
        <f t="shared" si="6"/>
        <v>2024.235</v>
      </c>
      <c r="H107" s="21">
        <f t="shared" si="6"/>
        <v>7584.75</v>
      </c>
      <c r="I107" s="21">
        <f t="shared" si="6"/>
        <v>13887.445000000002</v>
      </c>
      <c r="J107" s="6" t="s">
        <v>178</v>
      </c>
      <c r="K107" s="21">
        <f>SUM(K4:K105)</f>
        <v>13572.445000000002</v>
      </c>
    </row>
    <row r="108" spans="1:11" ht="12.75">
      <c r="A108" s="18"/>
      <c r="C108" s="19"/>
      <c r="D108" s="19"/>
      <c r="E108" s="3"/>
      <c r="F108" s="3"/>
      <c r="G108" s="3"/>
      <c r="H108" s="3"/>
      <c r="I108" s="3"/>
      <c r="J108" s="3"/>
      <c r="K108" s="3"/>
    </row>
    <row r="109" spans="1:5" ht="12.75">
      <c r="A109" s="2" t="s">
        <v>179</v>
      </c>
      <c r="B109" s="4"/>
      <c r="C109" s="50" t="s">
        <v>180</v>
      </c>
      <c r="D109" s="44"/>
      <c r="E109" s="20"/>
    </row>
    <row r="110" spans="1:5" ht="12.75">
      <c r="A110" s="23">
        <f>1</f>
        <v>1</v>
      </c>
      <c r="B110" s="4"/>
      <c r="C110" s="43" t="s">
        <v>181</v>
      </c>
      <c r="D110" s="44"/>
      <c r="E110" s="20"/>
    </row>
    <row r="111" spans="1:5" ht="12.75">
      <c r="A111" s="3"/>
      <c r="B111" s="9"/>
      <c r="C111" s="45" t="s">
        <v>182</v>
      </c>
      <c r="D111" s="44"/>
      <c r="E111" s="20"/>
    </row>
  </sheetData>
  <sheetProtection/>
  <mergeCells count="7">
    <mergeCell ref="C110:D110"/>
    <mergeCell ref="C111:D111"/>
    <mergeCell ref="A1:A2"/>
    <mergeCell ref="B1:B2"/>
    <mergeCell ref="C1:C2"/>
    <mergeCell ref="D1:K1"/>
    <mergeCell ref="C109:D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6"/>
  <sheetViews>
    <sheetView zoomScalePageLayoutView="0" workbookViewId="0" topLeftCell="A1">
      <selection activeCell="A1" sqref="A1:E2"/>
    </sheetView>
  </sheetViews>
  <sheetFormatPr defaultColWidth="9.140625" defaultRowHeight="20.25" customHeight="1"/>
  <sheetData>
    <row r="1" spans="1:5" ht="12.75" customHeight="1">
      <c r="A1" s="51" t="s">
        <v>183</v>
      </c>
      <c r="B1" s="47"/>
      <c r="C1" s="47"/>
      <c r="D1" s="47"/>
      <c r="E1" s="47"/>
    </row>
    <row r="2" spans="1:5" ht="26.25" customHeight="1">
      <c r="A2" s="47"/>
      <c r="B2" s="47"/>
      <c r="C2" s="47"/>
      <c r="D2" s="47"/>
      <c r="E2" s="47"/>
    </row>
    <row r="3" ht="12.75" customHeight="1">
      <c r="A3" s="28"/>
    </row>
    <row r="4" ht="12.75" customHeight="1">
      <c r="A4" s="28"/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20.25">
      <c r="A126" s="39"/>
    </row>
    <row r="127" ht="20.25">
      <c r="A127" s="39"/>
    </row>
    <row r="128" ht="20.25">
      <c r="A128" s="39"/>
    </row>
    <row r="129" ht="20.25">
      <c r="A129" s="39"/>
    </row>
    <row r="130" ht="20.25">
      <c r="A130" s="39"/>
    </row>
    <row r="131" ht="20.25">
      <c r="A131" s="39"/>
    </row>
    <row r="132" ht="20.25">
      <c r="A132" s="39"/>
    </row>
    <row r="133" ht="20.25">
      <c r="A133" s="39"/>
    </row>
    <row r="134" ht="20.25">
      <c r="A134" s="39"/>
    </row>
    <row r="135" ht="20.25">
      <c r="A135" s="39"/>
    </row>
    <row r="136" ht="20.25">
      <c r="A136" s="39"/>
    </row>
    <row r="137" ht="20.25">
      <c r="A137" s="39"/>
    </row>
    <row r="138" ht="20.25">
      <c r="A138" s="39"/>
    </row>
    <row r="139" ht="20.25">
      <c r="A139" s="39"/>
    </row>
    <row r="140" ht="20.25">
      <c r="A140" s="39"/>
    </row>
    <row r="141" ht="20.25">
      <c r="A141" s="39"/>
    </row>
    <row r="142" ht="20.25">
      <c r="A142" s="39"/>
    </row>
    <row r="143" ht="20.25">
      <c r="A143" s="39"/>
    </row>
    <row r="144" ht="20.25">
      <c r="A144" s="39"/>
    </row>
    <row r="145" ht="20.25">
      <c r="A145" s="39"/>
    </row>
    <row r="146" ht="20.25">
      <c r="A146" s="39"/>
    </row>
    <row r="147" ht="20.25">
      <c r="A147" s="39"/>
    </row>
    <row r="148" ht="20.25">
      <c r="A148" s="39"/>
    </row>
    <row r="149" ht="20.25">
      <c r="A149" s="39"/>
    </row>
    <row r="150" ht="20.25">
      <c r="A150" s="39"/>
    </row>
    <row r="151" ht="20.25">
      <c r="A151" s="39"/>
    </row>
    <row r="152" ht="20.25">
      <c r="A152" s="39"/>
    </row>
    <row r="153" ht="20.25">
      <c r="A153" s="39"/>
    </row>
    <row r="154" ht="20.25">
      <c r="A154" s="39"/>
    </row>
    <row r="155" ht="20.25">
      <c r="A155" s="39"/>
    </row>
    <row r="156" ht="20.25">
      <c r="A156" s="39"/>
    </row>
    <row r="157" ht="20.25">
      <c r="A157" s="39"/>
    </row>
    <row r="158" ht="20.25">
      <c r="A158" s="39"/>
    </row>
    <row r="159" ht="20.25">
      <c r="A159" s="39"/>
    </row>
    <row r="160" ht="20.25">
      <c r="A160" s="39"/>
    </row>
    <row r="161" ht="20.25">
      <c r="A161" s="39"/>
    </row>
    <row r="162" ht="20.25">
      <c r="A162" s="39"/>
    </row>
    <row r="163" ht="20.25">
      <c r="A163" s="39"/>
    </row>
    <row r="164" ht="20.25">
      <c r="A164" s="39"/>
    </row>
    <row r="165" ht="20.25">
      <c r="A165" s="39"/>
    </row>
    <row r="166" ht="20.25">
      <c r="A166" s="39"/>
    </row>
    <row r="167" ht="20.25">
      <c r="A167" s="39"/>
    </row>
    <row r="168" ht="20.25">
      <c r="A168" s="39"/>
    </row>
    <row r="169" ht="20.25">
      <c r="A169" s="39"/>
    </row>
    <row r="170" ht="20.25">
      <c r="A170" s="39"/>
    </row>
    <row r="171" ht="20.25">
      <c r="A171" s="39"/>
    </row>
    <row r="172" ht="20.25">
      <c r="A172" s="39"/>
    </row>
    <row r="173" ht="20.25">
      <c r="A173" s="39"/>
    </row>
    <row r="174" ht="20.25">
      <c r="A174" s="39"/>
    </row>
    <row r="175" ht="20.25">
      <c r="A175" s="39"/>
    </row>
    <row r="176" ht="20.25">
      <c r="A176" s="39"/>
    </row>
    <row r="177" ht="20.25">
      <c r="A177" s="39"/>
    </row>
    <row r="178" ht="20.25">
      <c r="A178" s="39"/>
    </row>
    <row r="179" ht="20.25">
      <c r="A179" s="39"/>
    </row>
    <row r="180" ht="20.25">
      <c r="A180" s="39"/>
    </row>
    <row r="181" ht="20.25">
      <c r="A181" s="39"/>
    </row>
    <row r="182" ht="20.25">
      <c r="A182" s="39"/>
    </row>
    <row r="183" ht="20.25">
      <c r="A183" s="39"/>
    </row>
    <row r="184" ht="20.25">
      <c r="A184" s="39"/>
    </row>
    <row r="185" ht="20.25">
      <c r="A185" s="39"/>
    </row>
    <row r="186" ht="20.25">
      <c r="A186" s="39"/>
    </row>
    <row r="187" ht="20.25">
      <c r="A187" s="39"/>
    </row>
    <row r="188" ht="20.25">
      <c r="A188" s="39"/>
    </row>
    <row r="189" ht="20.25">
      <c r="A189" s="39"/>
    </row>
    <row r="190" ht="20.25">
      <c r="A190" s="39"/>
    </row>
    <row r="191" ht="20.25">
      <c r="A191" s="39"/>
    </row>
    <row r="192" ht="20.25">
      <c r="A192" s="39"/>
    </row>
    <row r="193" ht="20.25">
      <c r="A193" s="39"/>
    </row>
    <row r="194" ht="20.25">
      <c r="A194" s="39"/>
    </row>
    <row r="195" ht="20.25">
      <c r="A195" s="39"/>
    </row>
    <row r="196" ht="20.25">
      <c r="A196" s="39"/>
    </row>
    <row r="197" ht="20.25">
      <c r="A197" s="39"/>
    </row>
    <row r="198" ht="20.25">
      <c r="A198" s="39"/>
    </row>
    <row r="199" ht="20.25">
      <c r="A199" s="39"/>
    </row>
    <row r="200" ht="20.25">
      <c r="A200" s="39"/>
    </row>
    <row r="201" ht="20.25">
      <c r="A201" s="39"/>
    </row>
    <row r="202" ht="20.25">
      <c r="A202" s="39"/>
    </row>
    <row r="203" ht="20.25">
      <c r="A203" s="39"/>
    </row>
    <row r="204" ht="20.25">
      <c r="A204" s="39"/>
    </row>
    <row r="205" ht="20.25">
      <c r="A205" s="39"/>
    </row>
    <row r="206" ht="20.25">
      <c r="A206" s="39"/>
    </row>
    <row r="207" ht="20.25">
      <c r="A207" s="39"/>
    </row>
    <row r="208" ht="20.25">
      <c r="A208" s="39"/>
    </row>
    <row r="209" ht="20.25">
      <c r="A209" s="39"/>
    </row>
    <row r="210" ht="20.25">
      <c r="A210" s="39"/>
    </row>
    <row r="211" ht="20.25">
      <c r="A211" s="39"/>
    </row>
    <row r="212" ht="20.25">
      <c r="A212" s="39"/>
    </row>
    <row r="213" ht="20.25">
      <c r="A213" s="39"/>
    </row>
    <row r="214" ht="20.25">
      <c r="A214" s="39"/>
    </row>
    <row r="215" ht="20.25">
      <c r="A215" s="39"/>
    </row>
    <row r="216" ht="20.25">
      <c r="A216" s="39"/>
    </row>
    <row r="217" ht="20.25">
      <c r="A217" s="39"/>
    </row>
    <row r="218" ht="20.25">
      <c r="A218" s="39"/>
    </row>
    <row r="219" ht="20.25">
      <c r="A219" s="39"/>
    </row>
    <row r="220" ht="20.25">
      <c r="A220" s="39"/>
    </row>
    <row r="221" ht="20.25">
      <c r="A221" s="39"/>
    </row>
    <row r="222" ht="20.25">
      <c r="A222" s="39"/>
    </row>
    <row r="223" ht="20.25">
      <c r="A223" s="39"/>
    </row>
    <row r="224" ht="20.25">
      <c r="A224" s="39"/>
    </row>
    <row r="225" ht="20.25">
      <c r="A225" s="39"/>
    </row>
    <row r="226" ht="20.25">
      <c r="A226" s="39"/>
    </row>
    <row r="227" ht="20.25">
      <c r="A227" s="39"/>
    </row>
    <row r="228" ht="20.25">
      <c r="A228" s="39"/>
    </row>
    <row r="229" ht="20.25">
      <c r="A229" s="39"/>
    </row>
    <row r="230" ht="20.25">
      <c r="A230" s="39"/>
    </row>
    <row r="231" ht="20.25">
      <c r="A231" s="39"/>
    </row>
    <row r="232" ht="20.25">
      <c r="A232" s="39"/>
    </row>
    <row r="233" ht="20.25">
      <c r="A233" s="39"/>
    </row>
    <row r="234" ht="20.25">
      <c r="A234" s="39"/>
    </row>
    <row r="235" ht="20.25">
      <c r="A235" s="39"/>
    </row>
    <row r="236" ht="20.25">
      <c r="A236" s="39"/>
    </row>
    <row r="237" ht="20.25">
      <c r="A237" s="39"/>
    </row>
    <row r="238" ht="20.25">
      <c r="A238" s="39"/>
    </row>
    <row r="239" ht="20.25">
      <c r="A239" s="39"/>
    </row>
    <row r="240" ht="20.25">
      <c r="A240" s="39"/>
    </row>
    <row r="241" ht="20.25">
      <c r="A241" s="39"/>
    </row>
    <row r="242" ht="20.25">
      <c r="A242" s="39"/>
    </row>
    <row r="243" ht="20.25">
      <c r="A243" s="39"/>
    </row>
    <row r="244" ht="20.25">
      <c r="A244" s="39"/>
    </row>
    <row r="245" ht="20.25">
      <c r="A245" s="39"/>
    </row>
    <row r="246" ht="20.25">
      <c r="A246" s="39"/>
    </row>
    <row r="247" ht="20.25">
      <c r="A247" s="39"/>
    </row>
    <row r="248" ht="20.25">
      <c r="A248" s="39"/>
    </row>
    <row r="249" ht="20.25">
      <c r="A249" s="39"/>
    </row>
    <row r="250" ht="20.25">
      <c r="A250" s="39"/>
    </row>
    <row r="251" ht="20.25">
      <c r="A251" s="39"/>
    </row>
    <row r="252" ht="20.25">
      <c r="A252" s="39"/>
    </row>
    <row r="253" ht="20.25">
      <c r="A253" s="39"/>
    </row>
    <row r="254" ht="20.25">
      <c r="A254" s="39"/>
    </row>
    <row r="255" ht="20.25">
      <c r="A255" s="39"/>
    </row>
    <row r="256" ht="20.25">
      <c r="A256" s="39"/>
    </row>
    <row r="257" ht="20.25">
      <c r="A257" s="39"/>
    </row>
    <row r="258" ht="20.25">
      <c r="A258" s="39"/>
    </row>
    <row r="259" ht="20.25">
      <c r="A259" s="39"/>
    </row>
    <row r="260" ht="20.25">
      <c r="A260" s="39"/>
    </row>
    <row r="261" ht="20.25">
      <c r="A261" s="39"/>
    </row>
    <row r="262" ht="20.25">
      <c r="A262" s="39"/>
    </row>
    <row r="263" ht="20.25">
      <c r="A263" s="39"/>
    </row>
    <row r="264" ht="20.25">
      <c r="A264" s="39"/>
    </row>
    <row r="265" ht="20.25">
      <c r="A265" s="39"/>
    </row>
    <row r="266" ht="20.25">
      <c r="A266" s="39"/>
    </row>
    <row r="267" ht="20.25">
      <c r="A267" s="39"/>
    </row>
    <row r="268" ht="20.25">
      <c r="A268" s="39"/>
    </row>
    <row r="269" ht="20.25">
      <c r="A269" s="39"/>
    </row>
    <row r="270" ht="20.25">
      <c r="A270" s="39"/>
    </row>
    <row r="271" ht="20.25">
      <c r="A271" s="39"/>
    </row>
    <row r="272" ht="20.25">
      <c r="A272" s="39"/>
    </row>
    <row r="273" ht="20.25">
      <c r="A273" s="39"/>
    </row>
    <row r="274" ht="20.25">
      <c r="A274" s="39"/>
    </row>
    <row r="275" ht="20.25">
      <c r="A275" s="39"/>
    </row>
    <row r="276" ht="20.25">
      <c r="A276" s="39"/>
    </row>
    <row r="277" ht="20.25">
      <c r="A277" s="39"/>
    </row>
    <row r="278" ht="20.25">
      <c r="A278" s="39"/>
    </row>
    <row r="279" ht="20.25">
      <c r="A279" s="39"/>
    </row>
    <row r="280" ht="20.25">
      <c r="A280" s="39"/>
    </row>
    <row r="281" ht="20.25">
      <c r="A281" s="39"/>
    </row>
    <row r="282" ht="20.25">
      <c r="A282" s="39"/>
    </row>
    <row r="283" ht="20.25">
      <c r="A283" s="39"/>
    </row>
    <row r="284" ht="20.25">
      <c r="A284" s="39"/>
    </row>
    <row r="285" ht="20.25">
      <c r="A285" s="39"/>
    </row>
    <row r="286" ht="20.25">
      <c r="A286" s="39"/>
    </row>
    <row r="287" ht="20.25">
      <c r="A287" s="39"/>
    </row>
    <row r="288" ht="20.25">
      <c r="A288" s="39"/>
    </row>
    <row r="289" ht="20.25">
      <c r="A289" s="39"/>
    </row>
    <row r="290" ht="20.25">
      <c r="A290" s="39"/>
    </row>
    <row r="291" ht="20.25">
      <c r="A291" s="39"/>
    </row>
    <row r="292" ht="20.25">
      <c r="A292" s="39"/>
    </row>
    <row r="293" ht="20.25">
      <c r="A293" s="39"/>
    </row>
    <row r="294" ht="20.25">
      <c r="A294" s="39"/>
    </row>
    <row r="295" ht="20.25">
      <c r="A295" s="39"/>
    </row>
    <row r="296" ht="20.25">
      <c r="A296" s="39"/>
    </row>
    <row r="297" ht="20.25">
      <c r="A297" s="39"/>
    </row>
    <row r="298" ht="20.25">
      <c r="A298" s="39"/>
    </row>
    <row r="299" ht="20.25">
      <c r="A299" s="39"/>
    </row>
    <row r="300" ht="20.25">
      <c r="A300" s="39"/>
    </row>
    <row r="301" ht="20.25">
      <c r="A301" s="39"/>
    </row>
    <row r="302" ht="20.25">
      <c r="A302" s="39"/>
    </row>
    <row r="303" ht="20.25">
      <c r="A303" s="39"/>
    </row>
    <row r="304" ht="20.25">
      <c r="A304" s="39"/>
    </row>
    <row r="305" ht="20.25">
      <c r="A305" s="39"/>
    </row>
    <row r="306" ht="20.25">
      <c r="A306" s="39"/>
    </row>
    <row r="307" ht="20.25">
      <c r="A307" s="39"/>
    </row>
    <row r="308" ht="20.25">
      <c r="A308" s="39"/>
    </row>
    <row r="309" ht="20.25">
      <c r="A309" s="39"/>
    </row>
    <row r="310" ht="20.25">
      <c r="A310" s="39"/>
    </row>
    <row r="311" ht="20.25">
      <c r="A311" s="39"/>
    </row>
    <row r="312" ht="20.25">
      <c r="A312" s="39"/>
    </row>
    <row r="313" ht="20.25">
      <c r="A313" s="39"/>
    </row>
    <row r="314" ht="20.25">
      <c r="A314" s="39"/>
    </row>
    <row r="315" ht="20.25">
      <c r="A315" s="39"/>
    </row>
    <row r="316" ht="20.25">
      <c r="A316" s="39"/>
    </row>
    <row r="317" ht="20.25">
      <c r="A317" s="39"/>
    </row>
    <row r="318" ht="20.25">
      <c r="A318" s="39"/>
    </row>
    <row r="319" ht="20.25">
      <c r="A319" s="39"/>
    </row>
    <row r="320" ht="20.25">
      <c r="A320" s="39"/>
    </row>
    <row r="321" ht="20.25">
      <c r="A321" s="39"/>
    </row>
    <row r="322" ht="20.25">
      <c r="A322" s="39"/>
    </row>
    <row r="323" ht="20.25">
      <c r="A323" s="39"/>
    </row>
    <row r="324" ht="20.25">
      <c r="A324" s="39"/>
    </row>
    <row r="325" ht="20.25">
      <c r="A325" s="39"/>
    </row>
    <row r="326" ht="20.25">
      <c r="A326" s="39"/>
    </row>
    <row r="327" ht="20.25">
      <c r="A327" s="39"/>
    </row>
    <row r="328" ht="20.25">
      <c r="A328" s="39"/>
    </row>
    <row r="329" ht="20.25">
      <c r="A329" s="39"/>
    </row>
    <row r="330" ht="20.25">
      <c r="A330" s="39"/>
    </row>
    <row r="331" ht="20.25">
      <c r="A331" s="39"/>
    </row>
    <row r="332" ht="20.25">
      <c r="A332" s="39"/>
    </row>
    <row r="333" ht="20.25">
      <c r="A333" s="39"/>
    </row>
    <row r="334" ht="20.25">
      <c r="A334" s="39"/>
    </row>
    <row r="335" ht="20.25">
      <c r="A335" s="39"/>
    </row>
    <row r="336" ht="20.25">
      <c r="A336" s="39"/>
    </row>
    <row r="337" ht="20.25">
      <c r="A337" s="39"/>
    </row>
    <row r="338" ht="20.25">
      <c r="A338" s="39"/>
    </row>
    <row r="339" ht="20.25">
      <c r="A339" s="39"/>
    </row>
    <row r="340" ht="20.25">
      <c r="A340" s="39"/>
    </row>
    <row r="341" ht="20.25">
      <c r="A341" s="39"/>
    </row>
    <row r="342" ht="20.25">
      <c r="A342" s="39"/>
    </row>
    <row r="343" ht="20.25">
      <c r="A343" s="39"/>
    </row>
    <row r="344" ht="20.25">
      <c r="A344" s="39"/>
    </row>
    <row r="345" ht="20.25">
      <c r="A345" s="39"/>
    </row>
    <row r="346" ht="20.25">
      <c r="A346" s="39"/>
    </row>
    <row r="347" ht="20.25">
      <c r="A347" s="39"/>
    </row>
    <row r="348" ht="20.25">
      <c r="A348" s="39"/>
    </row>
    <row r="349" ht="20.25">
      <c r="A349" s="39"/>
    </row>
    <row r="350" ht="20.25">
      <c r="A350" s="39"/>
    </row>
    <row r="351" ht="20.25">
      <c r="A351" s="39"/>
    </row>
    <row r="352" ht="20.25">
      <c r="A352" s="39"/>
    </row>
    <row r="353" ht="20.25">
      <c r="A353" s="39"/>
    </row>
    <row r="354" ht="20.25">
      <c r="A354" s="39"/>
    </row>
    <row r="355" ht="20.25">
      <c r="A355" s="39"/>
    </row>
    <row r="356" ht="20.25">
      <c r="A356" s="39"/>
    </row>
    <row r="357" ht="20.25">
      <c r="A357" s="39"/>
    </row>
    <row r="358" ht="20.25">
      <c r="A358" s="39"/>
    </row>
    <row r="359" ht="20.25">
      <c r="A359" s="39"/>
    </row>
    <row r="360" ht="20.25">
      <c r="A360" s="39"/>
    </row>
    <row r="361" ht="20.25">
      <c r="A361" s="39"/>
    </row>
    <row r="362" ht="20.25">
      <c r="A362" s="39"/>
    </row>
    <row r="363" ht="20.25">
      <c r="A363" s="39"/>
    </row>
    <row r="364" ht="20.25">
      <c r="A364" s="39"/>
    </row>
    <row r="365" ht="20.25">
      <c r="A365" s="39"/>
    </row>
    <row r="366" ht="20.25">
      <c r="A366" s="39"/>
    </row>
    <row r="367" ht="20.25">
      <c r="A367" s="39"/>
    </row>
    <row r="368" ht="20.25">
      <c r="A368" s="39"/>
    </row>
    <row r="369" ht="20.25">
      <c r="A369" s="39"/>
    </row>
    <row r="370" ht="20.25">
      <c r="A370" s="39"/>
    </row>
    <row r="371" ht="20.25">
      <c r="A371" s="39"/>
    </row>
    <row r="372" ht="20.25">
      <c r="A372" s="39"/>
    </row>
    <row r="373" ht="20.25">
      <c r="A373" s="39"/>
    </row>
    <row r="374" ht="20.25">
      <c r="A374" s="39"/>
    </row>
    <row r="375" ht="20.25">
      <c r="A375" s="39"/>
    </row>
    <row r="376" ht="20.25">
      <c r="A376" s="39"/>
    </row>
    <row r="377" ht="20.25">
      <c r="A377" s="39"/>
    </row>
    <row r="378" ht="20.25">
      <c r="A378" s="39"/>
    </row>
    <row r="379" ht="20.25">
      <c r="A379" s="39"/>
    </row>
    <row r="380" ht="20.25">
      <c r="A380" s="39"/>
    </row>
    <row r="381" ht="20.25">
      <c r="A381" s="39"/>
    </row>
    <row r="382" ht="20.25">
      <c r="A382" s="39"/>
    </row>
    <row r="383" ht="20.25">
      <c r="A383" s="39"/>
    </row>
    <row r="384" ht="20.25">
      <c r="A384" s="39"/>
    </row>
    <row r="385" ht="20.25">
      <c r="A385" s="39"/>
    </row>
    <row r="386" ht="20.25">
      <c r="A386" s="39"/>
    </row>
    <row r="387" ht="20.25">
      <c r="A387" s="39"/>
    </row>
    <row r="388" ht="20.25">
      <c r="A388" s="39"/>
    </row>
    <row r="389" ht="20.25">
      <c r="A389" s="39"/>
    </row>
    <row r="390" ht="20.25">
      <c r="A390" s="39"/>
    </row>
    <row r="391" ht="20.25">
      <c r="A391" s="39"/>
    </row>
    <row r="392" ht="20.25">
      <c r="A392" s="39"/>
    </row>
    <row r="393" ht="20.25">
      <c r="A393" s="39"/>
    </row>
    <row r="394" ht="20.25">
      <c r="A394" s="39"/>
    </row>
    <row r="395" ht="20.25">
      <c r="A395" s="39"/>
    </row>
    <row r="396" ht="20.25">
      <c r="A396" s="39"/>
    </row>
    <row r="397" ht="20.25">
      <c r="A397" s="39"/>
    </row>
    <row r="398" ht="20.25">
      <c r="A398" s="39"/>
    </row>
    <row r="399" ht="20.25">
      <c r="A399" s="39"/>
    </row>
    <row r="400" ht="20.25">
      <c r="A400" s="39"/>
    </row>
    <row r="401" ht="20.25">
      <c r="A401" s="39"/>
    </row>
    <row r="402" ht="20.25">
      <c r="A402" s="39"/>
    </row>
    <row r="403" ht="20.25">
      <c r="A403" s="39"/>
    </row>
    <row r="404" ht="20.25">
      <c r="A404" s="39"/>
    </row>
    <row r="405" ht="20.25">
      <c r="A405" s="39"/>
    </row>
    <row r="406" ht="20.25">
      <c r="A406" s="39"/>
    </row>
    <row r="407" ht="20.25">
      <c r="A407" s="39"/>
    </row>
    <row r="408" ht="20.25">
      <c r="A408" s="39"/>
    </row>
    <row r="409" ht="20.25">
      <c r="A409" s="39"/>
    </row>
    <row r="410" ht="20.25">
      <c r="A410" s="39"/>
    </row>
    <row r="411" ht="20.25">
      <c r="A411" s="39"/>
    </row>
    <row r="412" ht="20.25">
      <c r="A412" s="39"/>
    </row>
    <row r="413" ht="20.25">
      <c r="A413" s="39"/>
    </row>
    <row r="414" ht="20.25">
      <c r="A414" s="39"/>
    </row>
    <row r="415" ht="20.25">
      <c r="A415" s="39"/>
    </row>
    <row r="416" ht="20.25">
      <c r="A416" s="39"/>
    </row>
    <row r="417" ht="20.25">
      <c r="A417" s="39"/>
    </row>
    <row r="418" ht="20.25">
      <c r="A418" s="39"/>
    </row>
    <row r="419" ht="20.25">
      <c r="A419" s="39"/>
    </row>
    <row r="420" ht="20.25">
      <c r="A420" s="39"/>
    </row>
    <row r="421" ht="20.25">
      <c r="A421" s="39"/>
    </row>
    <row r="422" ht="20.25">
      <c r="A422" s="39"/>
    </row>
    <row r="423" ht="20.25">
      <c r="A423" s="39"/>
    </row>
    <row r="424" ht="20.25">
      <c r="A424" s="39"/>
    </row>
    <row r="425" ht="20.25">
      <c r="A425" s="39"/>
    </row>
    <row r="426" ht="20.25">
      <c r="A426" s="39"/>
    </row>
    <row r="427" ht="20.25">
      <c r="A427" s="39"/>
    </row>
    <row r="428" ht="20.25">
      <c r="A428" s="39"/>
    </row>
    <row r="429" ht="20.25">
      <c r="A429" s="39"/>
    </row>
    <row r="430" ht="20.25">
      <c r="A430" s="39"/>
    </row>
    <row r="431" ht="20.25">
      <c r="A431" s="39"/>
    </row>
    <row r="432" ht="20.25">
      <c r="A432" s="39"/>
    </row>
    <row r="433" ht="20.25">
      <c r="A433" s="39"/>
    </row>
    <row r="434" ht="20.25">
      <c r="A434" s="39"/>
    </row>
    <row r="435" ht="20.25">
      <c r="A435" s="39"/>
    </row>
    <row r="436" ht="20.25">
      <c r="A436" s="39"/>
    </row>
    <row r="437" ht="20.25">
      <c r="A437" s="39"/>
    </row>
    <row r="438" ht="20.25">
      <c r="A438" s="39"/>
    </row>
    <row r="439" ht="20.25">
      <c r="A439" s="39"/>
    </row>
    <row r="440" ht="20.25">
      <c r="A440" s="39"/>
    </row>
    <row r="441" ht="20.25">
      <c r="A441" s="39"/>
    </row>
    <row r="442" ht="20.25">
      <c r="A442" s="39"/>
    </row>
    <row r="443" ht="20.25">
      <c r="A443" s="39"/>
    </row>
    <row r="444" ht="20.25">
      <c r="A444" s="39"/>
    </row>
    <row r="445" ht="20.25">
      <c r="A445" s="39"/>
    </row>
    <row r="446" ht="20.25">
      <c r="A446" s="39"/>
    </row>
    <row r="447" ht="20.25">
      <c r="A447" s="39"/>
    </row>
    <row r="448" ht="20.25">
      <c r="A448" s="39"/>
    </row>
    <row r="449" ht="20.25">
      <c r="A449" s="39"/>
    </row>
    <row r="450" ht="20.25">
      <c r="A450" s="39"/>
    </row>
    <row r="451" ht="20.25">
      <c r="A451" s="39"/>
    </row>
    <row r="452" ht="20.25">
      <c r="A452" s="39"/>
    </row>
    <row r="453" ht="20.25">
      <c r="A453" s="39"/>
    </row>
    <row r="454" ht="20.25">
      <c r="A454" s="39"/>
    </row>
    <row r="455" ht="20.25">
      <c r="A455" s="39"/>
    </row>
    <row r="456" ht="20.25">
      <c r="A456" s="39"/>
    </row>
    <row r="457" ht="20.25">
      <c r="A457" s="39"/>
    </row>
    <row r="458" ht="20.25">
      <c r="A458" s="39"/>
    </row>
    <row r="459" ht="20.25">
      <c r="A459" s="39"/>
    </row>
    <row r="460" ht="20.25">
      <c r="A460" s="39"/>
    </row>
    <row r="461" ht="20.25">
      <c r="A461" s="39"/>
    </row>
    <row r="462" ht="20.25">
      <c r="A462" s="39"/>
    </row>
    <row r="463" ht="20.25">
      <c r="A463" s="39"/>
    </row>
    <row r="464" ht="20.25">
      <c r="A464" s="39"/>
    </row>
    <row r="465" ht="20.25">
      <c r="A465" s="39"/>
    </row>
    <row r="466" ht="20.25">
      <c r="A466" s="39"/>
    </row>
    <row r="467" ht="20.25">
      <c r="A467" s="39"/>
    </row>
    <row r="468" ht="20.25">
      <c r="A468" s="39"/>
    </row>
    <row r="469" ht="20.25">
      <c r="A469" s="39"/>
    </row>
    <row r="470" ht="20.25">
      <c r="A470" s="39"/>
    </row>
    <row r="471" ht="20.25">
      <c r="A471" s="39"/>
    </row>
    <row r="472" ht="20.25">
      <c r="A472" s="39"/>
    </row>
    <row r="473" ht="20.25">
      <c r="A473" s="39"/>
    </row>
    <row r="474" ht="20.25">
      <c r="A474" s="39"/>
    </row>
    <row r="475" ht="20.25">
      <c r="A475" s="39"/>
    </row>
    <row r="476" ht="20.25">
      <c r="A476" s="39"/>
    </row>
    <row r="477" ht="20.25">
      <c r="A477" s="39"/>
    </row>
    <row r="478" ht="20.25">
      <c r="A478" s="39"/>
    </row>
    <row r="479" ht="20.25">
      <c r="A479" s="39"/>
    </row>
    <row r="480" ht="20.25">
      <c r="A480" s="39"/>
    </row>
    <row r="481" ht="20.25">
      <c r="A481" s="39"/>
    </row>
    <row r="482" ht="20.25">
      <c r="A482" s="39"/>
    </row>
    <row r="483" ht="20.25">
      <c r="A483" s="39"/>
    </row>
    <row r="484" ht="20.25">
      <c r="A484" s="39"/>
    </row>
    <row r="485" ht="20.25">
      <c r="A485" s="39"/>
    </row>
    <row r="486" ht="20.25">
      <c r="A486" s="39"/>
    </row>
    <row r="487" ht="20.25">
      <c r="A487" s="39"/>
    </row>
    <row r="488" ht="20.25">
      <c r="A488" s="39"/>
    </row>
    <row r="489" ht="20.25">
      <c r="A489" s="39"/>
    </row>
    <row r="490" ht="20.25">
      <c r="A490" s="39"/>
    </row>
    <row r="491" ht="20.25">
      <c r="A491" s="39"/>
    </row>
    <row r="492" ht="20.25">
      <c r="A492" s="39"/>
    </row>
    <row r="493" ht="20.25">
      <c r="A493" s="39"/>
    </row>
    <row r="494" ht="20.25">
      <c r="A494" s="39"/>
    </row>
    <row r="495" ht="20.25">
      <c r="A495" s="39"/>
    </row>
    <row r="496" ht="20.25">
      <c r="A496" s="39"/>
    </row>
    <row r="497" ht="20.25">
      <c r="A497" s="39"/>
    </row>
    <row r="498" ht="20.25">
      <c r="A498" s="39"/>
    </row>
    <row r="499" ht="20.25">
      <c r="A499" s="39"/>
    </row>
    <row r="500" ht="20.25">
      <c r="A500" s="39"/>
    </row>
    <row r="501" ht="20.25">
      <c r="A501" s="39"/>
    </row>
    <row r="502" ht="20.25">
      <c r="A502" s="39"/>
    </row>
    <row r="503" ht="20.25">
      <c r="A503" s="39"/>
    </row>
    <row r="504" ht="20.25">
      <c r="A504" s="39"/>
    </row>
    <row r="505" ht="20.25">
      <c r="A505" s="39"/>
    </row>
    <row r="506" ht="20.25">
      <c r="A506" s="39"/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Baratono</cp:lastModifiedBy>
  <dcterms:created xsi:type="dcterms:W3CDTF">2013-02-23T23:00:27Z</dcterms:created>
  <dcterms:modified xsi:type="dcterms:W3CDTF">2013-03-11T15:08:14Z</dcterms:modified>
  <cp:category/>
  <cp:version/>
  <cp:contentType/>
  <cp:contentStatus/>
</cp:coreProperties>
</file>